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H8" i="1"/>
  <c r="H14"/>
  <c r="H25"/>
  <c r="H3"/>
  <c r="C4"/>
  <c r="C5"/>
  <c r="C6"/>
  <c r="C7"/>
  <c r="C9"/>
  <c r="C10"/>
  <c r="C11"/>
  <c r="C12"/>
  <c r="C13"/>
  <c r="C15"/>
  <c r="C16"/>
  <c r="C17"/>
  <c r="C18"/>
  <c r="C19"/>
  <c r="C20"/>
  <c r="C21"/>
  <c r="C22"/>
  <c r="C23"/>
  <c r="C24"/>
  <c r="C3"/>
  <c r="G9"/>
  <c r="G10"/>
  <c r="G12"/>
  <c r="G13"/>
  <c r="G23"/>
  <c r="G24"/>
  <c r="G22"/>
  <c r="G11"/>
  <c r="G20"/>
  <c r="G21"/>
  <c r="G15"/>
  <c r="G17"/>
  <c r="G19"/>
  <c r="G4"/>
  <c r="G3"/>
  <c r="G7"/>
  <c r="G5"/>
  <c r="G6"/>
  <c r="G18"/>
  <c r="G16"/>
  <c r="G26" l="1"/>
  <c r="H18"/>
  <c r="D18" s="1"/>
  <c r="H4"/>
  <c r="D4" s="1"/>
  <c r="H10"/>
  <c r="D10" s="1"/>
  <c r="H19"/>
  <c r="D19" s="1"/>
  <c r="H23"/>
  <c r="D23" s="1"/>
  <c r="H16"/>
  <c r="D16" s="1"/>
  <c r="H17"/>
  <c r="D17" s="1"/>
  <c r="H13"/>
  <c r="D13" s="1"/>
  <c r="H15"/>
  <c r="H6"/>
  <c r="D6" s="1"/>
  <c r="H21"/>
  <c r="D21" s="1"/>
  <c r="H5"/>
  <c r="D5" s="1"/>
  <c r="H20"/>
  <c r="D20" s="1"/>
  <c r="H9"/>
  <c r="H7"/>
  <c r="D7" s="1"/>
  <c r="H11"/>
  <c r="D11" s="1"/>
  <c r="H22"/>
  <c r="D22" s="1"/>
  <c r="H24"/>
  <c r="D24" s="1"/>
  <c r="H12"/>
  <c r="D12" s="1"/>
  <c r="D15" l="1"/>
  <c r="D9"/>
  <c r="D3"/>
</calcChain>
</file>

<file path=xl/sharedStrings.xml><?xml version="1.0" encoding="utf-8"?>
<sst xmlns="http://schemas.openxmlformats.org/spreadsheetml/2006/main" count="31" uniqueCount="31">
  <si>
    <t>Наименование</t>
  </si>
  <si>
    <t>Итого:</t>
  </si>
  <si>
    <t>Пост приказной ППЛ-09П1 (Рбп,480*220,430*200,2ряд,МДП,Стоп,Вызов)</t>
  </si>
  <si>
    <t>Пост приказной ППЛ-09П1 (Рсп, 480*220, 430*200, 2 ряд, МДП, Стоп, Вызов)</t>
  </si>
  <si>
    <t>Пост вызывной ПВЛ-1Н2 (УЛ) 175*100, 100*60</t>
  </si>
  <si>
    <t>Пост вызывной ПВЛ-1П1 (ПКЛ-13, 175*100, 100*60)</t>
  </si>
  <si>
    <t>Пост вызывной ПВЛ-1П1 (ШУЛМ, 175*100, 100*60)</t>
  </si>
  <si>
    <t>Пост вызывной ПВЛ-2П1(Рсп)</t>
  </si>
  <si>
    <t>Пост приказной ППЛ-16Н2 УЛ 620*220; 570*200, 2 ряд, МДП, отмена, вызов, двери откр, двери закр.</t>
  </si>
  <si>
    <t>Пост приказной ППЛ-16П1 (Рбп) 585*220; 535*200, 2 ряд, МДП, стоп, вызов</t>
  </si>
  <si>
    <t>Пост приказной ППЛ-12П1 (Рсп), 515*220, 465*200, 2 ряд, МДП, стоп, вызов</t>
  </si>
  <si>
    <t>Пост вызывной ПВЛ-1П1 (Рсп) 145*100, 100*600</t>
  </si>
  <si>
    <t>Пост приказной ППЛ-10Н2 (Рбп) 24В 480*220, 430*200, 2 ряд, МДП, стоп, вызов, реверс</t>
  </si>
  <si>
    <t>Пост приказной ППЛ-10П1 (ШУЛМ,480*220, 430*200, 2 ряд, МДП, вызов, двери откр.)</t>
  </si>
  <si>
    <t>Пост приказной ППЛ-05П1 (ПКЛ-13, 400*100, 350*80, 1 ряд, стоп, вызов)</t>
  </si>
  <si>
    <t>Пост приказной ППЛ-09П1 (Рбп,550*150,500*130, 1ряд, П, Стоп, Вызов)</t>
  </si>
  <si>
    <t>Пост приказной ППЛ-09П1 (ШУЛК,480*185,430*140,2ряд,МДП,Вызов,Двери)</t>
  </si>
  <si>
    <t>Блок зажимов БЗН27-6И40-Д/Д УЗ-80 тип 1</t>
  </si>
  <si>
    <t>Блок зажимов БЗН27-6И40-Д/Д УЗ-30 тип 1</t>
  </si>
  <si>
    <t>Блок зажимов БЗН27-6М40-Д/Д УЗ-80 тип 1</t>
  </si>
  <si>
    <t>Блок зажимов БЗН27-6М40-Д/Д УЗ-10 тип 1</t>
  </si>
  <si>
    <t>Блок зажимов БЗН27-6М40-Д/Д УЗ-50 тип 1</t>
  </si>
  <si>
    <t>Фактическая себестоимость</t>
  </si>
  <si>
    <t>Плановая себестоимость</t>
  </si>
  <si>
    <t>Коэффициент</t>
  </si>
  <si>
    <t>Количество</t>
  </si>
  <si>
    <t>Фактическая себестоимость за штуку</t>
  </si>
  <si>
    <t>Плановая себестоимость за штуку</t>
  </si>
  <si>
    <t>Блоки зажимов</t>
  </si>
  <si>
    <t>Посты вызывные</t>
  </si>
  <si>
    <t>Посты приказные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</si>
</sst>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"/>
  </numFmts>
  <fonts count="3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28"/>
  <sheetViews>
    <sheetView tabSelected="1" workbookViewId="0">
      <selection activeCell="I4" sqref="I4"/>
    </sheetView>
  </sheetViews>
  <sheetFormatPr defaultColWidth="10.1640625" defaultRowHeight="11.25"/>
  <cols>
    <col min="1" max="1" width="0.1640625" style="1" customWidth="1"/>
    <col min="2" max="2" width="92.1640625" style="1" customWidth="1"/>
    <col min="3" max="8" width="15.83203125" style="1" customWidth="1"/>
  </cols>
  <sheetData>
    <row r="1" spans="1:8" s="1" customFormat="1" ht="33.75">
      <c r="A1" s="4"/>
      <c r="B1" s="4" t="s">
        <v>0</v>
      </c>
      <c r="C1" s="4" t="s">
        <v>27</v>
      </c>
      <c r="D1" s="4" t="s">
        <v>26</v>
      </c>
      <c r="E1" s="4" t="s">
        <v>25</v>
      </c>
      <c r="F1" s="4" t="s">
        <v>23</v>
      </c>
      <c r="G1" s="4" t="s">
        <v>24</v>
      </c>
      <c r="H1" s="4" t="s">
        <v>22</v>
      </c>
    </row>
    <row r="2" spans="1:8" s="1" customFormat="1">
      <c r="A2" s="4"/>
      <c r="B2" s="16" t="s">
        <v>28</v>
      </c>
      <c r="C2" s="4"/>
      <c r="D2" s="4"/>
      <c r="E2" s="4"/>
      <c r="F2" s="4"/>
      <c r="G2" s="4"/>
      <c r="H2" s="4"/>
    </row>
    <row r="3" spans="1:8" s="2" customFormat="1">
      <c r="A3" s="5"/>
      <c r="B3" s="8" t="s">
        <v>18</v>
      </c>
      <c r="C3" s="5">
        <f>F3/E3</f>
        <v>2312.4699999999998</v>
      </c>
      <c r="D3" s="5">
        <f>H3/E3</f>
        <v>3706.4679706924776</v>
      </c>
      <c r="E3" s="7">
        <v>12</v>
      </c>
      <c r="F3" s="5">
        <v>27749.64</v>
      </c>
      <c r="G3" s="6">
        <f>F3/$F$26</f>
        <v>0.15026221502807341</v>
      </c>
      <c r="H3" s="5">
        <f>G3*$H$26</f>
        <v>44477.615648309729</v>
      </c>
    </row>
    <row r="4" spans="1:8" s="2" customFormat="1">
      <c r="A4" s="7"/>
      <c r="B4" s="8" t="s">
        <v>17</v>
      </c>
      <c r="C4" s="5">
        <f t="shared" ref="C4:C24" si="0">F4/E4</f>
        <v>6136.73</v>
      </c>
      <c r="D4" s="5">
        <f t="shared" ref="D4:D24" si="1">H4/E4</f>
        <v>9836.0597931162974</v>
      </c>
      <c r="E4" s="7">
        <v>1</v>
      </c>
      <c r="F4" s="5">
        <v>6136.73</v>
      </c>
      <c r="G4" s="6">
        <f>F4/$F$26</f>
        <v>3.3229931733501007E-2</v>
      </c>
      <c r="H4" s="5">
        <f>G4*$H$26</f>
        <v>9836.0597931162974</v>
      </c>
    </row>
    <row r="5" spans="1:8" s="2" customFormat="1">
      <c r="A5" s="7"/>
      <c r="B5" s="8" t="s">
        <v>20</v>
      </c>
      <c r="C5" s="5">
        <f t="shared" si="0"/>
        <v>155.6</v>
      </c>
      <c r="D5" s="5">
        <f t="shared" si="1"/>
        <v>249.39844246184794</v>
      </c>
      <c r="E5" s="7">
        <v>40</v>
      </c>
      <c r="F5" s="5">
        <v>6224</v>
      </c>
      <c r="G5" s="6">
        <f>F5/$F$26</f>
        <v>3.3702492224574047E-2</v>
      </c>
      <c r="H5" s="5">
        <f>G5*$H$26</f>
        <v>9975.9376984739174</v>
      </c>
    </row>
    <row r="6" spans="1:8" s="2" customFormat="1">
      <c r="A6" s="7"/>
      <c r="B6" s="8" t="s">
        <v>21</v>
      </c>
      <c r="C6" s="5">
        <f t="shared" si="0"/>
        <v>804.12</v>
      </c>
      <c r="D6" s="5">
        <f t="shared" si="1"/>
        <v>1288.8578120335553</v>
      </c>
      <c r="E6" s="7">
        <v>31</v>
      </c>
      <c r="F6" s="5">
        <v>24927.72</v>
      </c>
      <c r="G6" s="6">
        <f>F6/$F$26</f>
        <v>0.13498173031432503</v>
      </c>
      <c r="H6" s="5">
        <f>G6*$H$26</f>
        <v>39954.592173040211</v>
      </c>
    </row>
    <row r="7" spans="1:8" s="2" customFormat="1">
      <c r="A7" s="7"/>
      <c r="B7" s="8" t="s">
        <v>19</v>
      </c>
      <c r="C7" s="5">
        <f t="shared" si="0"/>
        <v>1018.36</v>
      </c>
      <c r="D7" s="5">
        <f t="shared" si="1"/>
        <v>1632.2454875671431</v>
      </c>
      <c r="E7" s="7">
        <v>8</v>
      </c>
      <c r="F7" s="5">
        <v>8146.88</v>
      </c>
      <c r="G7" s="6">
        <f>F7/$F$26</f>
        <v>4.4114742907220082E-2</v>
      </c>
      <c r="H7" s="5">
        <f>G7*$H$26</f>
        <v>13057.963900537145</v>
      </c>
    </row>
    <row r="8" spans="1:8" s="2" customFormat="1">
      <c r="A8" s="7"/>
      <c r="B8" s="17" t="s">
        <v>29</v>
      </c>
      <c r="C8" s="5"/>
      <c r="D8" s="5"/>
      <c r="E8" s="7"/>
      <c r="F8" s="5"/>
      <c r="G8" s="6"/>
      <c r="H8" s="21">
        <f>SUM(H3:H7)</f>
        <v>117302.16921347729</v>
      </c>
    </row>
    <row r="9" spans="1:8" s="15" customFormat="1">
      <c r="A9" s="11"/>
      <c r="B9" s="12" t="s">
        <v>4</v>
      </c>
      <c r="C9" s="13">
        <f t="shared" si="0"/>
        <v>243.6</v>
      </c>
      <c r="D9" s="13">
        <f t="shared" si="1"/>
        <v>390.44640477960252</v>
      </c>
      <c r="E9" s="11">
        <v>17</v>
      </c>
      <c r="F9" s="13">
        <v>4141.2</v>
      </c>
      <c r="G9" s="14">
        <f>F9/$F$26</f>
        <v>2.2424286760990685E-2</v>
      </c>
      <c r="H9" s="13">
        <f>G9*$H$26</f>
        <v>6637.588881253243</v>
      </c>
    </row>
    <row r="10" spans="1:8" s="15" customFormat="1">
      <c r="A10" s="11"/>
      <c r="B10" s="12" t="s">
        <v>5</v>
      </c>
      <c r="C10" s="13">
        <f t="shared" si="0"/>
        <v>300</v>
      </c>
      <c r="D10" s="13">
        <f t="shared" si="1"/>
        <v>480.84532608325446</v>
      </c>
      <c r="E10" s="11">
        <v>20</v>
      </c>
      <c r="F10" s="13">
        <v>6000</v>
      </c>
      <c r="G10" s="14">
        <f>F10/$F$26</f>
        <v>3.2489549059679351E-2</v>
      </c>
      <c r="H10" s="13">
        <f>G10*$H$26</f>
        <v>9616.9065216650888</v>
      </c>
    </row>
    <row r="11" spans="1:8" s="15" customFormat="1">
      <c r="A11" s="11"/>
      <c r="B11" s="12" t="s">
        <v>11</v>
      </c>
      <c r="C11" s="13">
        <f t="shared" si="0"/>
        <v>292</v>
      </c>
      <c r="D11" s="13">
        <f t="shared" si="1"/>
        <v>468.02278405436766</v>
      </c>
      <c r="E11" s="11">
        <v>5</v>
      </c>
      <c r="F11" s="13">
        <v>1460</v>
      </c>
      <c r="G11" s="14">
        <f>F11/$F$26</f>
        <v>7.9057902711886421E-3</v>
      </c>
      <c r="H11" s="13">
        <f>G11*$H$26</f>
        <v>2340.1139202718382</v>
      </c>
    </row>
    <row r="12" spans="1:8" s="15" customFormat="1">
      <c r="A12" s="11"/>
      <c r="B12" s="12" t="s">
        <v>6</v>
      </c>
      <c r="C12" s="13">
        <f t="shared" si="0"/>
        <v>217.5</v>
      </c>
      <c r="D12" s="13">
        <f t="shared" si="1"/>
        <v>348.61286141035941</v>
      </c>
      <c r="E12" s="11">
        <v>20</v>
      </c>
      <c r="F12" s="13">
        <v>4350</v>
      </c>
      <c r="G12" s="14">
        <f>F12/$F$26</f>
        <v>2.3554923068267529E-2</v>
      </c>
      <c r="H12" s="13">
        <f>G12*$H$26</f>
        <v>6972.2572282071887</v>
      </c>
    </row>
    <row r="13" spans="1:8" s="15" customFormat="1">
      <c r="A13" s="11"/>
      <c r="B13" s="12" t="s">
        <v>7</v>
      </c>
      <c r="C13" s="13">
        <f t="shared" si="0"/>
        <v>531.5</v>
      </c>
      <c r="D13" s="13">
        <f t="shared" si="1"/>
        <v>851.89763604416567</v>
      </c>
      <c r="E13" s="11">
        <v>8</v>
      </c>
      <c r="F13" s="13">
        <v>4252</v>
      </c>
      <c r="G13" s="14">
        <f>F13/$F$26</f>
        <v>2.3024260433626098E-2</v>
      </c>
      <c r="H13" s="13">
        <f>G13*$H$26</f>
        <v>6815.1810883533253</v>
      </c>
    </row>
    <row r="14" spans="1:8" s="15" customFormat="1">
      <c r="A14" s="11"/>
      <c r="B14" s="18" t="s">
        <v>30</v>
      </c>
      <c r="C14" s="13"/>
      <c r="D14" s="13"/>
      <c r="E14" s="11"/>
      <c r="F14" s="13"/>
      <c r="G14" s="14"/>
      <c r="H14" s="22">
        <f>SUM(H9:H13)</f>
        <v>32382.047639750683</v>
      </c>
    </row>
    <row r="15" spans="1:8" s="15" customFormat="1">
      <c r="A15" s="11"/>
      <c r="B15" s="12" t="s">
        <v>14</v>
      </c>
      <c r="C15" s="13">
        <f t="shared" si="0"/>
        <v>2520</v>
      </c>
      <c r="D15" s="13">
        <f t="shared" si="1"/>
        <v>4039.1007390993368</v>
      </c>
      <c r="E15" s="11">
        <v>2</v>
      </c>
      <c r="F15" s="13">
        <v>5040</v>
      </c>
      <c r="G15" s="14">
        <f t="shared" ref="G15:G24" si="2">F15/$F$26</f>
        <v>2.7291221210130653E-2</v>
      </c>
      <c r="H15" s="13">
        <f t="shared" ref="H15:H24" si="3">G15*$H$26</f>
        <v>8078.2014781986736</v>
      </c>
    </row>
    <row r="16" spans="1:8" s="15" customFormat="1">
      <c r="A16" s="11"/>
      <c r="B16" s="12" t="s">
        <v>2</v>
      </c>
      <c r="C16" s="13">
        <f t="shared" si="0"/>
        <v>2346.1999999999998</v>
      </c>
      <c r="D16" s="13">
        <f t="shared" si="1"/>
        <v>3760.5310135217715</v>
      </c>
      <c r="E16" s="11">
        <v>23</v>
      </c>
      <c r="F16" s="13">
        <v>53962.6</v>
      </c>
      <c r="G16" s="14">
        <f t="shared" si="2"/>
        <v>0.2922034233479755</v>
      </c>
      <c r="H16" s="13">
        <f t="shared" si="3"/>
        <v>86492.213311000742</v>
      </c>
    </row>
    <row r="17" spans="1:10" s="15" customFormat="1">
      <c r="A17" s="11"/>
      <c r="B17" s="12" t="s">
        <v>15</v>
      </c>
      <c r="C17" s="13">
        <f t="shared" si="0"/>
        <v>2346</v>
      </c>
      <c r="D17" s="13">
        <f t="shared" si="1"/>
        <v>3760.2104499710495</v>
      </c>
      <c r="E17" s="11">
        <v>1</v>
      </c>
      <c r="F17" s="13">
        <v>2346</v>
      </c>
      <c r="G17" s="14">
        <f t="shared" si="2"/>
        <v>1.2703413682334627E-2</v>
      </c>
      <c r="H17" s="13">
        <f t="shared" si="3"/>
        <v>3760.2104499710495</v>
      </c>
    </row>
    <row r="18" spans="1:10" s="15" customFormat="1">
      <c r="A18" s="11"/>
      <c r="B18" s="12" t="s">
        <v>3</v>
      </c>
      <c r="C18" s="13">
        <f t="shared" si="0"/>
        <v>3085.7</v>
      </c>
      <c r="D18" s="13">
        <f t="shared" si="1"/>
        <v>4945.814742316993</v>
      </c>
      <c r="E18" s="11">
        <v>1</v>
      </c>
      <c r="F18" s="13">
        <v>3085.7</v>
      </c>
      <c r="G18" s="14">
        <f t="shared" si="2"/>
        <v>1.6708833588908761E-2</v>
      </c>
      <c r="H18" s="13">
        <f t="shared" si="3"/>
        <v>4945.814742316993</v>
      </c>
    </row>
    <row r="19" spans="1:10" s="15" customFormat="1">
      <c r="A19" s="11"/>
      <c r="B19" s="12" t="s">
        <v>16</v>
      </c>
      <c r="C19" s="13">
        <f t="shared" si="0"/>
        <v>2346.1999999999998</v>
      </c>
      <c r="D19" s="13">
        <f t="shared" si="1"/>
        <v>3760.5310135217715</v>
      </c>
      <c r="E19" s="11">
        <v>2</v>
      </c>
      <c r="F19" s="13">
        <v>4692.3999999999996</v>
      </c>
      <c r="G19" s="14">
        <f t="shared" si="2"/>
        <v>2.5408993334606562E-2</v>
      </c>
      <c r="H19" s="13">
        <f t="shared" si="3"/>
        <v>7521.0620270435429</v>
      </c>
    </row>
    <row r="20" spans="1:10" s="15" customFormat="1">
      <c r="A20" s="11"/>
      <c r="B20" s="12" t="s">
        <v>12</v>
      </c>
      <c r="C20" s="13">
        <f t="shared" si="0"/>
        <v>3156.8</v>
      </c>
      <c r="D20" s="13">
        <f t="shared" si="1"/>
        <v>5059.7750845987248</v>
      </c>
      <c r="E20" s="11">
        <v>1</v>
      </c>
      <c r="F20" s="13">
        <v>3156.8</v>
      </c>
      <c r="G20" s="14">
        <f t="shared" si="2"/>
        <v>1.7093834745265962E-2</v>
      </c>
      <c r="H20" s="13">
        <f t="shared" si="3"/>
        <v>5059.7750845987248</v>
      </c>
    </row>
    <row r="21" spans="1:10" s="15" customFormat="1">
      <c r="A21" s="11"/>
      <c r="B21" s="12" t="s">
        <v>13</v>
      </c>
      <c r="C21" s="13">
        <f t="shared" si="0"/>
        <v>2573.6999999999998</v>
      </c>
      <c r="D21" s="13">
        <f t="shared" si="1"/>
        <v>4125.1720524682387</v>
      </c>
      <c r="E21" s="11">
        <v>2</v>
      </c>
      <c r="F21" s="13">
        <v>5147.3999999999996</v>
      </c>
      <c r="G21" s="14">
        <f t="shared" si="2"/>
        <v>2.7872784138298912E-2</v>
      </c>
      <c r="H21" s="13">
        <f t="shared" si="3"/>
        <v>8250.3441049364774</v>
      </c>
    </row>
    <row r="22" spans="1:10" s="15" customFormat="1">
      <c r="A22" s="11"/>
      <c r="B22" s="12" t="s">
        <v>10</v>
      </c>
      <c r="C22" s="13">
        <f t="shared" si="0"/>
        <v>3422.7</v>
      </c>
      <c r="D22" s="13">
        <f t="shared" si="1"/>
        <v>5485.9643252838496</v>
      </c>
      <c r="E22" s="11">
        <v>1</v>
      </c>
      <c r="F22" s="13">
        <v>3422.7</v>
      </c>
      <c r="G22" s="14">
        <f t="shared" si="2"/>
        <v>1.8533663261094086E-2</v>
      </c>
      <c r="H22" s="13">
        <f t="shared" si="3"/>
        <v>5485.9643252838496</v>
      </c>
    </row>
    <row r="23" spans="1:10" s="15" customFormat="1">
      <c r="A23" s="11"/>
      <c r="B23" s="12" t="s">
        <v>8</v>
      </c>
      <c r="C23" s="13">
        <f t="shared" si="0"/>
        <v>4200</v>
      </c>
      <c r="D23" s="13">
        <f t="shared" si="1"/>
        <v>6731.8345651655609</v>
      </c>
      <c r="E23" s="11">
        <v>1</v>
      </c>
      <c r="F23" s="13">
        <v>4200</v>
      </c>
      <c r="G23" s="14">
        <f t="shared" si="2"/>
        <v>2.2742684341775544E-2</v>
      </c>
      <c r="H23" s="13">
        <f t="shared" si="3"/>
        <v>6731.8345651655609</v>
      </c>
    </row>
    <row r="24" spans="1:10" s="2" customFormat="1">
      <c r="A24" s="7"/>
      <c r="B24" s="8" t="s">
        <v>9</v>
      </c>
      <c r="C24" s="5">
        <f t="shared" si="0"/>
        <v>3116.5</v>
      </c>
      <c r="D24" s="5">
        <f t="shared" si="1"/>
        <v>4995.1815291282073</v>
      </c>
      <c r="E24" s="7">
        <v>2</v>
      </c>
      <c r="F24" s="5">
        <v>6233</v>
      </c>
      <c r="G24" s="6">
        <f t="shared" si="2"/>
        <v>3.3751226548163565E-2</v>
      </c>
      <c r="H24" s="5">
        <f t="shared" si="3"/>
        <v>9990.3630582564147</v>
      </c>
    </row>
    <row r="25" spans="1:10">
      <c r="A25" s="7"/>
      <c r="B25" s="23"/>
      <c r="C25" s="23"/>
      <c r="D25" s="23"/>
      <c r="E25" s="23"/>
      <c r="F25" s="23"/>
      <c r="G25" s="23"/>
      <c r="H25" s="24">
        <f>SUM(H15:H24)</f>
        <v>146315.78314677204</v>
      </c>
      <c r="J25" s="3"/>
    </row>
    <row r="26" spans="1:10">
      <c r="B26" s="7" t="s">
        <v>1</v>
      </c>
      <c r="C26" s="7"/>
      <c r="D26" s="7"/>
      <c r="E26" s="7"/>
      <c r="F26" s="19">
        <v>184674.77</v>
      </c>
      <c r="G26" s="20">
        <f>SUM(G3:G24)</f>
        <v>0.99999999999999978</v>
      </c>
      <c r="H26" s="19">
        <v>296000</v>
      </c>
    </row>
    <row r="28" spans="1:10">
      <c r="C28" s="9"/>
      <c r="D28" s="10"/>
    </row>
  </sheetData>
  <sortState ref="B2:E21">
    <sortCondition ref="B2"/>
  </sortState>
  <pageMargins left="0.75" right="0.75" top="1" bottom="1" header="0.5" footer="0.5"/>
  <pageSetup paperSize="9" orientation="portrait" r:id="rId1"/>
  <ignoredErrors>
    <ignoredError sqref="H8 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a.borodin</cp:lastModifiedBy>
  <dcterms:modified xsi:type="dcterms:W3CDTF">2014-05-12T08:59:13Z</dcterms:modified>
</cp:coreProperties>
</file>