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!_Проекты\031_Аринвест\Отчет 2\"/>
    </mc:Choice>
  </mc:AlternateContent>
  <bookViews>
    <workbookView xWindow="0" yWindow="0" windowWidth="28800" windowHeight="1237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0" i="1" l="1"/>
  <c r="I88" i="1"/>
  <c r="I85" i="1"/>
  <c r="I6" i="1"/>
  <c r="J6" i="1"/>
  <c r="J14" i="1" l="1"/>
  <c r="J85" i="1" s="1"/>
  <c r="J88" i="1" s="1"/>
  <c r="J7" i="1"/>
  <c r="I7" i="1"/>
  <c r="I14" i="1"/>
  <c r="I89" i="1" l="1"/>
  <c r="J89" i="1"/>
  <c r="J90" i="1" s="1"/>
</calcChain>
</file>

<file path=xl/sharedStrings.xml><?xml version="1.0" encoding="utf-8"?>
<sst xmlns="http://schemas.openxmlformats.org/spreadsheetml/2006/main" count="123" uniqueCount="110">
  <si>
    <t>Отчет о прибылях и убытках</t>
  </si>
  <si>
    <t>Наименование статьи</t>
  </si>
  <si>
    <t>Август
2014</t>
  </si>
  <si>
    <t>Сентябрь
2014</t>
  </si>
  <si>
    <t>…</t>
  </si>
  <si>
    <t>За период с 01.08.2014 по 31.12.2014</t>
  </si>
  <si>
    <t>Выручка</t>
  </si>
  <si>
    <t>Не входит в отчет, просто пояснение</t>
  </si>
  <si>
    <t>Себестоимость</t>
  </si>
  <si>
    <t>одна строчка</t>
  </si>
  <si>
    <t>ДО по счету 6000</t>
  </si>
  <si>
    <t>ДО по счету 7010</t>
  </si>
  <si>
    <t>Маржинальная прибыль</t>
  </si>
  <si>
    <t>Внеоперационные доходы</t>
  </si>
  <si>
    <t>КО по счету 6200 со всеми субконто</t>
  </si>
  <si>
    <t>&lt;...&gt;</t>
  </si>
  <si>
    <t>Доход от сдачи металлолома</t>
  </si>
  <si>
    <t>Доходы при обмене валюты</t>
  </si>
  <si>
    <t>Курсовые разницы</t>
  </si>
  <si>
    <t>Прочие доходы</t>
  </si>
  <si>
    <t>Доход от реализации основных средств</t>
  </si>
  <si>
    <t>Сколько субконто "Доходы" учавствует в движениях, столько и строк</t>
  </si>
  <si>
    <t>Валовая прибыль</t>
  </si>
  <si>
    <t>Сумма "Маржинальной прибыли" и "Внеоперационных дохов"</t>
  </si>
  <si>
    <t>Операционные расходы</t>
  </si>
  <si>
    <t>ДО по счету 7200 + 7400
Сюда же объединение по подгруппам Расходы на персонал и т.д. Структура берется из справочника "Статьи затрат"</t>
  </si>
  <si>
    <t>Выбытие на операционные расходы</t>
  </si>
  <si>
    <t>Административно хозяйственные расходы</t>
  </si>
  <si>
    <t>Расходы на персонал</t>
  </si>
  <si>
    <t>Аренда жилья</t>
  </si>
  <si>
    <t>Доплата по уходу за ребенком</t>
  </si>
  <si>
    <t>Оклад</t>
  </si>
  <si>
    <t>Расходы на связь</t>
  </si>
  <si>
    <t>Услуги почты, почтовых курьеров</t>
  </si>
  <si>
    <t>Коммерческие расходы</t>
  </si>
  <si>
    <t>Информационно-консультационные расходы</t>
  </si>
  <si>
    <t>Консультационные услуги</t>
  </si>
  <si>
    <t>Командировочные расходы</t>
  </si>
  <si>
    <t>Устаревшие</t>
  </si>
  <si>
    <t>Амортизация ФА</t>
  </si>
  <si>
    <t>аренда Эстейт</t>
  </si>
  <si>
    <t>вода Хрустальная</t>
  </si>
  <si>
    <t>информационные услуги</t>
  </si>
  <si>
    <t>Расходы на наем жилого помещения</t>
  </si>
  <si>
    <t>Расходы на проезд</t>
  </si>
  <si>
    <t>Суточные в пределах РК</t>
  </si>
  <si>
    <t>Суточные за пределами РК</t>
  </si>
  <si>
    <t>Материальные затраты (товары)</t>
  </si>
  <si>
    <t>Налоги и отчисления</t>
  </si>
  <si>
    <t>представительские расходы</t>
  </si>
  <si>
    <t>прочие услуги</t>
  </si>
  <si>
    <t>Расходы по автомашине Sand Yong</t>
  </si>
  <si>
    <t>Расходы по автомашине ДАМАС</t>
  </si>
  <si>
    <t>Расходы по автомашине ХОНДА  CRV</t>
  </si>
  <si>
    <t>Расходы по Арману</t>
  </si>
  <si>
    <t>Текущие расходы</t>
  </si>
  <si>
    <t>услуги связи</t>
  </si>
  <si>
    <t>Коммунальные услуги</t>
  </si>
  <si>
    <t>Холодная вода и канализация</t>
  </si>
  <si>
    <t>Расходы на административный транспорт</t>
  </si>
  <si>
    <t>Расходы по автомашине ЛИНКОЛЬН</t>
  </si>
  <si>
    <t>Расходы по автомашине Серикбай</t>
  </si>
  <si>
    <t>Расходы по автомашине СОБОЛЬ</t>
  </si>
  <si>
    <t>Расходы на банковское обслуживание</t>
  </si>
  <si>
    <t>Абонентская плата за связь (Банк-Клиент)</t>
  </si>
  <si>
    <t>Комисиия за выдачу справочной информации</t>
  </si>
  <si>
    <t>Комиссия за ведение банковского счета</t>
  </si>
  <si>
    <t>Комиссия за куплю-продажу иностранной валюты</t>
  </si>
  <si>
    <t>Комиссия за оформ.изм.конт.с уч.ном</t>
  </si>
  <si>
    <t>Комиссия за переводы в валюте</t>
  </si>
  <si>
    <t>Комиссия за пересчет денежных средств</t>
  </si>
  <si>
    <t>Комиссия за проведение платежных поручений</t>
  </si>
  <si>
    <t>Расходы на канцтовары, оргтехнику и мебель</t>
  </si>
  <si>
    <t>Сопровождение ПО</t>
  </si>
  <si>
    <t>Пособия по беременности и родам</t>
  </si>
  <si>
    <t>Расходы по обучению</t>
  </si>
  <si>
    <t>Страхование ответственности работодателя</t>
  </si>
  <si>
    <t>Услуги сотовой связи</t>
  </si>
  <si>
    <t>Юридические расходы</t>
  </si>
  <si>
    <t>Расходы по страхованию</t>
  </si>
  <si>
    <t>Расходы по СД</t>
  </si>
  <si>
    <t>Партвзносы Мазгутов</t>
  </si>
  <si>
    <t>Партвзносы ПКСДЕ</t>
  </si>
  <si>
    <t>Расходы % за документы</t>
  </si>
  <si>
    <t>Расходы по Тогжан</t>
  </si>
  <si>
    <t>НДС не принятый к зачету</t>
  </si>
  <si>
    <t>Операционная  деятельность</t>
  </si>
  <si>
    <t>Выбытия от поставщиков</t>
  </si>
  <si>
    <t>Расчеты с поставщиками и подрядчиками за товары и услуги</t>
  </si>
  <si>
    <t>аренда помещения Жанахметов  (Естая, Ломова)</t>
  </si>
  <si>
    <t>Отчисления в фонд охраны природы</t>
  </si>
  <si>
    <t>Транспортные расходы</t>
  </si>
  <si>
    <t>Еще нет субконто по 7400</t>
  </si>
  <si>
    <t>Операционная прибыль (EBITDA)</t>
  </si>
  <si>
    <t>Сколько субконто "Статьи затрат" учавствует в движениях, столько и строк</t>
  </si>
  <si>
    <t>Амортизация</t>
  </si>
  <si>
    <t>одна строка</t>
  </si>
  <si>
    <t>Расходы по %</t>
  </si>
  <si>
    <t>КО по счету 3380</t>
  </si>
  <si>
    <t>КО по счету 2420</t>
  </si>
  <si>
    <t>Прибыль до уплаты КПН</t>
  </si>
  <si>
    <t>КПН</t>
  </si>
  <si>
    <t>Прибыль до уплаты КПН * 20%</t>
  </si>
  <si>
    <t>Чистая прибыль</t>
  </si>
  <si>
    <t>Не получал из базы</t>
  </si>
  <si>
    <t>Наименование предприятия</t>
  </si>
  <si>
    <t>Разница двух верхних строчек</t>
  </si>
  <si>
    <t>Валовая прибыль - операционные расходы</t>
  </si>
  <si>
    <t>Операционная прибыль (EBITDA) - Амортизация - Расходы по %</t>
  </si>
  <si>
    <t>Прибыль до уплаты КПН - КПН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</si>
</sst>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8"/>
      <name val="Arial"/>
      <family val="2"/>
    </font>
    <font>
      <sz val="8"/>
      <color theme="1"/>
      <name val="Arial"/>
      <family val="2"/>
      <charset val="204"/>
    </font>
    <font>
      <sz val="9"/>
      <name val="Arial"/>
      <family val="2"/>
      <charset val="204"/>
    </font>
    <font>
      <sz val="7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7"/>
      <name val="Arial"/>
      <family val="2"/>
      <charset val="204"/>
    </font>
    <font>
      <b/>
      <sz val="7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69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" fontId="10" fillId="0" borderId="1" xfId="2" applyNumberFormat="1" applyFont="1" applyBorder="1" applyAlignment="1">
      <alignment horizontal="right" vertical="top" wrapText="1"/>
    </xf>
    <xf numFmtId="4" fontId="5" fillId="0" borderId="0" xfId="0" applyNumberFormat="1" applyFont="1" applyAlignment="1">
      <alignment vertical="center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49" fontId="2" fillId="0" borderId="3" xfId="1" applyNumberFormat="1" applyFont="1" applyFill="1" applyBorder="1" applyAlignment="1">
      <alignment vertical="center"/>
    </xf>
    <xf numFmtId="49" fontId="2" fillId="0" borderId="4" xfId="1" applyNumberFormat="1" applyFont="1" applyFill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49" fontId="4" fillId="0" borderId="4" xfId="1" applyNumberFormat="1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13" fillId="0" borderId="4" xfId="1" applyNumberFormat="1" applyFont="1" applyFill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49" fontId="15" fillId="0" borderId="5" xfId="1" applyNumberFormat="1" applyFont="1" applyFill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5" fillId="0" borderId="13" xfId="0" applyFont="1" applyBorder="1" applyAlignment="1">
      <alignment horizontal="center" vertical="center" textRotation="90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_Лист1" xfId="2"/>
    <cellStyle name="Обычный_Стать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abSelected="1" workbookViewId="0">
      <selection activeCell="A14" sqref="A14"/>
    </sheetView>
  </sheetViews>
  <sheetFormatPr defaultRowHeight="12.75" x14ac:dyDescent="0.25"/>
  <cols>
    <col min="1" max="1" width="59.28515625" style="25" customWidth="1"/>
    <col min="2" max="2" width="31.28515625" style="25" customWidth="1"/>
    <col min="3" max="3" width="4.42578125" style="3" customWidth="1"/>
    <col min="4" max="5" width="3" style="3" customWidth="1"/>
    <col min="6" max="6" width="3" style="1" customWidth="1"/>
    <col min="7" max="7" width="3" style="46" customWidth="1"/>
    <col min="8" max="8" width="46.85546875" style="51" customWidth="1"/>
    <col min="9" max="9" width="16.42578125" style="3" customWidth="1"/>
    <col min="10" max="10" width="16.42578125" style="27" customWidth="1"/>
    <col min="11" max="11" width="16.42578125" style="3" customWidth="1"/>
    <col min="12" max="16384" width="9.140625" style="3"/>
  </cols>
  <sheetData>
    <row r="1" spans="1:11" x14ac:dyDescent="0.25">
      <c r="A1" s="68" t="s">
        <v>7</v>
      </c>
      <c r="B1" s="68"/>
      <c r="D1" s="7" t="s">
        <v>0</v>
      </c>
      <c r="E1" s="7"/>
      <c r="F1" s="58"/>
      <c r="G1" s="59"/>
      <c r="H1" s="60"/>
      <c r="K1" s="61" t="s">
        <v>105</v>
      </c>
    </row>
    <row r="2" spans="1:11" x14ac:dyDescent="0.25">
      <c r="A2" s="68"/>
      <c r="B2" s="68"/>
      <c r="D2" s="7" t="s">
        <v>5</v>
      </c>
      <c r="E2" s="7"/>
      <c r="F2" s="58"/>
      <c r="G2" s="59"/>
      <c r="H2" s="60"/>
    </row>
    <row r="3" spans="1:11" s="7" customFormat="1" ht="25.5" x14ac:dyDescent="0.25">
      <c r="A3" s="24"/>
      <c r="B3" s="24"/>
      <c r="D3" s="67" t="s">
        <v>1</v>
      </c>
      <c r="E3" s="67"/>
      <c r="F3" s="67"/>
      <c r="G3" s="67"/>
      <c r="H3" s="67"/>
      <c r="I3" s="5" t="s">
        <v>2</v>
      </c>
      <c r="J3" s="28" t="s">
        <v>3</v>
      </c>
      <c r="K3" s="6" t="s">
        <v>4</v>
      </c>
    </row>
    <row r="4" spans="1:11" x14ac:dyDescent="0.25">
      <c r="A4" s="25" t="s">
        <v>10</v>
      </c>
      <c r="B4" s="25" t="s">
        <v>9</v>
      </c>
      <c r="D4" s="35" t="s">
        <v>6</v>
      </c>
      <c r="E4" s="36"/>
      <c r="F4" s="42"/>
      <c r="G4" s="47"/>
      <c r="H4" s="52"/>
      <c r="I4" s="32">
        <v>81996261.359999999</v>
      </c>
      <c r="J4" s="14">
        <v>127631426.58</v>
      </c>
      <c r="K4" s="14"/>
    </row>
    <row r="5" spans="1:11" x14ac:dyDescent="0.25">
      <c r="A5" s="25" t="s">
        <v>11</v>
      </c>
      <c r="B5" s="25" t="s">
        <v>9</v>
      </c>
      <c r="D5" s="33" t="s">
        <v>8</v>
      </c>
      <c r="E5" s="34"/>
      <c r="F5" s="43"/>
      <c r="G5" s="48"/>
      <c r="H5" s="53"/>
      <c r="I5" s="14">
        <v>58717042.149999999</v>
      </c>
      <c r="J5" s="14">
        <v>89505760.920000002</v>
      </c>
      <c r="K5" s="14"/>
    </row>
    <row r="6" spans="1:11" x14ac:dyDescent="0.25">
      <c r="A6" s="25" t="s">
        <v>106</v>
      </c>
      <c r="B6" s="25" t="s">
        <v>9</v>
      </c>
      <c r="D6" s="11" t="s">
        <v>12</v>
      </c>
      <c r="E6" s="13"/>
      <c r="F6" s="44"/>
      <c r="G6" s="49"/>
      <c r="H6" s="54"/>
      <c r="I6" s="14">
        <f>I4-I5</f>
        <v>23279219.210000001</v>
      </c>
      <c r="J6" s="14">
        <f>J4-J5</f>
        <v>38125665.659999996</v>
      </c>
      <c r="K6" s="14"/>
    </row>
    <row r="7" spans="1:11" x14ac:dyDescent="0.25">
      <c r="A7" s="25" t="s">
        <v>14</v>
      </c>
      <c r="B7" s="25" t="s">
        <v>9</v>
      </c>
      <c r="D7" s="11" t="s">
        <v>13</v>
      </c>
      <c r="E7" s="13"/>
      <c r="F7" s="44"/>
      <c r="G7" s="49"/>
      <c r="H7" s="54"/>
      <c r="I7" s="14">
        <f>SUM(I8:I13)</f>
        <v>11734195.02</v>
      </c>
      <c r="J7" s="14">
        <f>SUM(J8:J13)</f>
        <v>11380775.690000001</v>
      </c>
      <c r="K7" s="14"/>
    </row>
    <row r="8" spans="1:11" x14ac:dyDescent="0.25">
      <c r="B8" s="63" t="s">
        <v>21</v>
      </c>
      <c r="D8" s="20"/>
      <c r="E8" s="21" t="s">
        <v>15</v>
      </c>
      <c r="F8" s="21"/>
      <c r="G8" s="17"/>
      <c r="H8" s="41"/>
      <c r="I8" s="23"/>
      <c r="J8" s="23"/>
      <c r="K8" s="23"/>
    </row>
    <row r="9" spans="1:11" x14ac:dyDescent="0.25">
      <c r="B9" s="63"/>
      <c r="D9" s="20"/>
      <c r="E9" s="21" t="s">
        <v>20</v>
      </c>
      <c r="F9" s="21"/>
      <c r="G9" s="17"/>
      <c r="H9" s="41"/>
      <c r="I9" s="23"/>
      <c r="J9" s="23">
        <v>4500000</v>
      </c>
      <c r="K9" s="23"/>
    </row>
    <row r="10" spans="1:11" x14ac:dyDescent="0.25">
      <c r="B10" s="63"/>
      <c r="D10" s="20"/>
      <c r="E10" s="21" t="s">
        <v>16</v>
      </c>
      <c r="F10" s="21"/>
      <c r="G10" s="17"/>
      <c r="H10" s="41"/>
      <c r="I10" s="23">
        <v>25500</v>
      </c>
      <c r="J10" s="23"/>
      <c r="K10" s="23"/>
    </row>
    <row r="11" spans="1:11" x14ac:dyDescent="0.25">
      <c r="B11" s="63"/>
      <c r="D11" s="20"/>
      <c r="E11" s="21" t="s">
        <v>17</v>
      </c>
      <c r="F11" s="21"/>
      <c r="G11" s="17"/>
      <c r="H11" s="41"/>
      <c r="I11" s="23">
        <v>15512.69</v>
      </c>
      <c r="J11" s="26">
        <v>97804.07</v>
      </c>
      <c r="K11" s="23"/>
    </row>
    <row r="12" spans="1:11" x14ac:dyDescent="0.25">
      <c r="B12" s="63"/>
      <c r="D12" s="20"/>
      <c r="E12" s="21" t="s">
        <v>18</v>
      </c>
      <c r="F12" s="21"/>
      <c r="G12" s="17"/>
      <c r="H12" s="41"/>
      <c r="I12" s="23">
        <v>943182.33</v>
      </c>
      <c r="J12" s="26">
        <v>1397971.62</v>
      </c>
      <c r="K12" s="23"/>
    </row>
    <row r="13" spans="1:11" x14ac:dyDescent="0.25">
      <c r="B13" s="63"/>
      <c r="D13" s="20"/>
      <c r="E13" s="21" t="s">
        <v>19</v>
      </c>
      <c r="F13" s="21"/>
      <c r="G13" s="17"/>
      <c r="H13" s="41"/>
      <c r="I13" s="23">
        <v>10750000</v>
      </c>
      <c r="J13" s="26">
        <v>5385000</v>
      </c>
      <c r="K13" s="23"/>
    </row>
    <row r="14" spans="1:11" x14ac:dyDescent="0.25">
      <c r="A14" s="25" t="s">
        <v>23</v>
      </c>
      <c r="B14" s="25" t="s">
        <v>9</v>
      </c>
      <c r="D14" s="11" t="s">
        <v>22</v>
      </c>
      <c r="E14" s="13"/>
      <c r="F14" s="44"/>
      <c r="G14" s="49"/>
      <c r="H14" s="54"/>
      <c r="I14" s="14">
        <f>I6+I7</f>
        <v>35013414.230000004</v>
      </c>
      <c r="J14" s="14">
        <f>J6+J7</f>
        <v>49506441.349999994</v>
      </c>
      <c r="K14" s="14"/>
    </row>
    <row r="15" spans="1:11" x14ac:dyDescent="0.25">
      <c r="A15" s="63" t="s">
        <v>25</v>
      </c>
      <c r="B15" s="25" t="s">
        <v>9</v>
      </c>
      <c r="D15" s="29" t="s">
        <v>24</v>
      </c>
      <c r="E15" s="30"/>
      <c r="F15" s="45"/>
      <c r="G15" s="50"/>
      <c r="H15" s="55"/>
      <c r="I15" s="14"/>
      <c r="J15" s="14">
        <v>10096760.890000001</v>
      </c>
      <c r="K15" s="14"/>
    </row>
    <row r="16" spans="1:11" ht="12.75" customHeight="1" x14ac:dyDescent="0.25">
      <c r="A16" s="63"/>
      <c r="B16" s="63" t="s">
        <v>94</v>
      </c>
      <c r="D16" s="8"/>
      <c r="E16" s="9" t="s">
        <v>15</v>
      </c>
      <c r="F16" s="21"/>
      <c r="G16" s="17"/>
      <c r="H16" s="41"/>
      <c r="I16" s="10"/>
      <c r="J16" s="15"/>
      <c r="K16" s="15"/>
    </row>
    <row r="17" spans="1:11" x14ac:dyDescent="0.25">
      <c r="A17" s="63"/>
      <c r="B17" s="63"/>
      <c r="D17" s="8"/>
      <c r="E17" s="9" t="s">
        <v>26</v>
      </c>
      <c r="F17" s="21"/>
      <c r="G17" s="17"/>
      <c r="H17" s="38"/>
      <c r="I17" s="64" t="s">
        <v>104</v>
      </c>
      <c r="J17" s="15">
        <v>5902814.8200000003</v>
      </c>
      <c r="K17" s="15"/>
    </row>
    <row r="18" spans="1:11" s="1" customFormat="1" ht="12" customHeight="1" x14ac:dyDescent="0.25">
      <c r="A18" s="63"/>
      <c r="B18" s="63"/>
      <c r="D18" s="20"/>
      <c r="E18" s="21"/>
      <c r="F18" s="21" t="s">
        <v>27</v>
      </c>
      <c r="G18" s="21"/>
      <c r="H18" s="21"/>
      <c r="I18" s="65"/>
      <c r="J18" s="23">
        <v>4442385.82</v>
      </c>
      <c r="K18" s="23"/>
    </row>
    <row r="19" spans="1:11" s="46" customFormat="1" ht="11.25" customHeight="1" x14ac:dyDescent="0.25">
      <c r="A19" s="63"/>
      <c r="B19" s="63"/>
      <c r="D19" s="16"/>
      <c r="E19" s="17"/>
      <c r="F19" s="17"/>
      <c r="G19" s="17" t="s">
        <v>57</v>
      </c>
      <c r="H19" s="17"/>
      <c r="I19" s="65"/>
      <c r="J19" s="19">
        <v>12000</v>
      </c>
      <c r="K19" s="19"/>
    </row>
    <row r="20" spans="1:11" x14ac:dyDescent="0.25">
      <c r="A20" s="63"/>
      <c r="B20" s="63"/>
      <c r="D20" s="37"/>
      <c r="E20" s="38"/>
      <c r="F20" s="21"/>
      <c r="G20" s="17"/>
      <c r="H20" s="38" t="s">
        <v>58</v>
      </c>
      <c r="I20" s="65"/>
      <c r="J20" s="40">
        <v>12000</v>
      </c>
      <c r="K20" s="40"/>
    </row>
    <row r="21" spans="1:11" s="46" customFormat="1" ht="11.25" customHeight="1" x14ac:dyDescent="0.25">
      <c r="A21" s="63"/>
      <c r="B21" s="63"/>
      <c r="D21" s="16"/>
      <c r="E21" s="17"/>
      <c r="F21" s="17"/>
      <c r="G21" s="17" t="s">
        <v>59</v>
      </c>
      <c r="H21" s="17"/>
      <c r="I21" s="65"/>
      <c r="J21" s="19">
        <v>116172</v>
      </c>
      <c r="K21" s="19"/>
    </row>
    <row r="22" spans="1:11" x14ac:dyDescent="0.25">
      <c r="A22" s="63"/>
      <c r="B22" s="63"/>
      <c r="D22" s="37"/>
      <c r="E22" s="38"/>
      <c r="F22" s="21"/>
      <c r="G22" s="17"/>
      <c r="H22" s="38" t="s">
        <v>51</v>
      </c>
      <c r="I22" s="65"/>
      <c r="J22" s="40">
        <v>10200</v>
      </c>
      <c r="K22" s="40"/>
    </row>
    <row r="23" spans="1:11" x14ac:dyDescent="0.25">
      <c r="A23" s="63"/>
      <c r="B23" s="63"/>
      <c r="D23" s="37"/>
      <c r="E23" s="38"/>
      <c r="F23" s="21"/>
      <c r="G23" s="17"/>
      <c r="H23" s="38" t="s">
        <v>52</v>
      </c>
      <c r="I23" s="65"/>
      <c r="J23" s="40">
        <v>12180</v>
      </c>
      <c r="K23" s="40"/>
    </row>
    <row r="24" spans="1:11" x14ac:dyDescent="0.25">
      <c r="A24" s="63"/>
      <c r="B24" s="63"/>
      <c r="D24" s="37"/>
      <c r="E24" s="38"/>
      <c r="F24" s="21"/>
      <c r="G24" s="17"/>
      <c r="H24" s="38" t="s">
        <v>60</v>
      </c>
      <c r="I24" s="65"/>
      <c r="J24" s="40">
        <v>30000</v>
      </c>
      <c r="K24" s="40"/>
    </row>
    <row r="25" spans="1:11" x14ac:dyDescent="0.25">
      <c r="A25" s="63"/>
      <c r="B25" s="63"/>
      <c r="D25" s="37"/>
      <c r="E25" s="38"/>
      <c r="F25" s="21"/>
      <c r="G25" s="17"/>
      <c r="H25" s="38" t="s">
        <v>61</v>
      </c>
      <c r="I25" s="65"/>
      <c r="J25" s="40">
        <v>7392</v>
      </c>
      <c r="K25" s="40"/>
    </row>
    <row r="26" spans="1:11" x14ac:dyDescent="0.25">
      <c r="B26" s="25" t="s">
        <v>4</v>
      </c>
      <c r="D26" s="37"/>
      <c r="E26" s="38"/>
      <c r="F26" s="21"/>
      <c r="G26" s="17"/>
      <c r="H26" s="38" t="s">
        <v>62</v>
      </c>
      <c r="I26" s="65"/>
      <c r="J26" s="40">
        <v>15100</v>
      </c>
      <c r="K26" s="40"/>
    </row>
    <row r="27" spans="1:11" x14ac:dyDescent="0.25">
      <c r="D27" s="37"/>
      <c r="E27" s="38"/>
      <c r="F27" s="21"/>
      <c r="G27" s="17"/>
      <c r="H27" s="41" t="s">
        <v>53</v>
      </c>
      <c r="I27" s="65"/>
      <c r="J27" s="40">
        <v>41300</v>
      </c>
      <c r="K27" s="40"/>
    </row>
    <row r="28" spans="1:11" s="46" customFormat="1" ht="11.25" x14ac:dyDescent="0.25">
      <c r="A28" s="56"/>
      <c r="B28" s="56"/>
      <c r="D28" s="16"/>
      <c r="E28" s="17"/>
      <c r="F28" s="17"/>
      <c r="G28" s="17" t="s">
        <v>63</v>
      </c>
      <c r="H28" s="18"/>
      <c r="I28" s="65"/>
      <c r="J28" s="19">
        <v>172169.91</v>
      </c>
      <c r="K28" s="19"/>
    </row>
    <row r="29" spans="1:11" x14ac:dyDescent="0.25">
      <c r="D29" s="37"/>
      <c r="E29" s="38"/>
      <c r="F29" s="21"/>
      <c r="G29" s="17"/>
      <c r="H29" s="41" t="s">
        <v>64</v>
      </c>
      <c r="I29" s="65"/>
      <c r="J29" s="40">
        <v>446.43</v>
      </c>
      <c r="K29" s="40"/>
    </row>
    <row r="30" spans="1:11" x14ac:dyDescent="0.25">
      <c r="D30" s="37"/>
      <c r="E30" s="38"/>
      <c r="F30" s="21"/>
      <c r="G30" s="17"/>
      <c r="H30" s="41" t="s">
        <v>65</v>
      </c>
      <c r="I30" s="65"/>
      <c r="J30" s="40">
        <v>848.21</v>
      </c>
      <c r="K30" s="40"/>
    </row>
    <row r="31" spans="1:11" x14ac:dyDescent="0.25">
      <c r="D31" s="37"/>
      <c r="E31" s="38"/>
      <c r="F31" s="21"/>
      <c r="G31" s="17"/>
      <c r="H31" s="41" t="s">
        <v>66</v>
      </c>
      <c r="I31" s="65"/>
      <c r="J31" s="40">
        <v>900</v>
      </c>
      <c r="K31" s="40"/>
    </row>
    <row r="32" spans="1:11" x14ac:dyDescent="0.25">
      <c r="D32" s="37"/>
      <c r="E32" s="38"/>
      <c r="F32" s="21"/>
      <c r="G32" s="17"/>
      <c r="H32" s="41" t="s">
        <v>67</v>
      </c>
      <c r="I32" s="65"/>
      <c r="J32" s="40">
        <v>66636.98</v>
      </c>
      <c r="K32" s="40"/>
    </row>
    <row r="33" spans="1:11" x14ac:dyDescent="0.25">
      <c r="D33" s="37"/>
      <c r="E33" s="38"/>
      <c r="F33" s="21"/>
      <c r="G33" s="17"/>
      <c r="H33" s="41" t="s">
        <v>68</v>
      </c>
      <c r="I33" s="65"/>
      <c r="J33" s="40">
        <v>9821.41</v>
      </c>
      <c r="K33" s="40"/>
    </row>
    <row r="34" spans="1:11" x14ac:dyDescent="0.25">
      <c r="D34" s="37"/>
      <c r="E34" s="38"/>
      <c r="F34" s="21"/>
      <c r="G34" s="17"/>
      <c r="H34" s="41" t="s">
        <v>69</v>
      </c>
      <c r="I34" s="65"/>
      <c r="J34" s="40">
        <v>79877.88</v>
      </c>
      <c r="K34" s="40"/>
    </row>
    <row r="35" spans="1:11" x14ac:dyDescent="0.25">
      <c r="D35" s="37"/>
      <c r="E35" s="38"/>
      <c r="F35" s="21"/>
      <c r="G35" s="17"/>
      <c r="H35" s="41" t="s">
        <v>70</v>
      </c>
      <c r="I35" s="65"/>
      <c r="J35" s="40">
        <v>1500</v>
      </c>
      <c r="K35" s="40"/>
    </row>
    <row r="36" spans="1:11" x14ac:dyDescent="0.25">
      <c r="D36" s="37"/>
      <c r="E36" s="38"/>
      <c r="F36" s="21"/>
      <c r="G36" s="17"/>
      <c r="H36" s="41" t="s">
        <v>71</v>
      </c>
      <c r="I36" s="65"/>
      <c r="J36" s="40">
        <v>12139</v>
      </c>
      <c r="K36" s="39"/>
    </row>
    <row r="37" spans="1:11" s="46" customFormat="1" ht="11.25" x14ac:dyDescent="0.25">
      <c r="A37" s="56"/>
      <c r="B37" s="56"/>
      <c r="D37" s="16"/>
      <c r="E37" s="17"/>
      <c r="F37" s="17"/>
      <c r="G37" s="17" t="s">
        <v>72</v>
      </c>
      <c r="H37" s="18"/>
      <c r="I37" s="65"/>
      <c r="J37" s="19">
        <v>43920</v>
      </c>
      <c r="K37" s="31"/>
    </row>
    <row r="38" spans="1:11" x14ac:dyDescent="0.25">
      <c r="D38" s="37"/>
      <c r="E38" s="38"/>
      <c r="F38" s="21"/>
      <c r="G38" s="17"/>
      <c r="H38" s="41" t="s">
        <v>73</v>
      </c>
      <c r="I38" s="65"/>
      <c r="J38" s="40">
        <v>43920</v>
      </c>
      <c r="K38" s="39"/>
    </row>
    <row r="39" spans="1:11" s="46" customFormat="1" ht="11.25" x14ac:dyDescent="0.25">
      <c r="A39" s="56"/>
      <c r="B39" s="56"/>
      <c r="D39" s="16"/>
      <c r="E39" s="17"/>
      <c r="F39" s="17"/>
      <c r="G39" s="17" t="s">
        <v>28</v>
      </c>
      <c r="H39" s="18"/>
      <c r="I39" s="65"/>
      <c r="J39" s="19">
        <v>4029543.05</v>
      </c>
      <c r="K39" s="31"/>
    </row>
    <row r="40" spans="1:11" x14ac:dyDescent="0.25">
      <c r="D40" s="37"/>
      <c r="E40" s="38"/>
      <c r="F40" s="21"/>
      <c r="G40" s="17"/>
      <c r="H40" s="41" t="s">
        <v>29</v>
      </c>
      <c r="I40" s="65"/>
      <c r="J40" s="40">
        <v>230000</v>
      </c>
      <c r="K40" s="39"/>
    </row>
    <row r="41" spans="1:11" x14ac:dyDescent="0.25">
      <c r="D41" s="37"/>
      <c r="E41" s="38"/>
      <c r="F41" s="21"/>
      <c r="G41" s="17"/>
      <c r="H41" s="41" t="s">
        <v>30</v>
      </c>
      <c r="I41" s="65"/>
      <c r="J41" s="40">
        <v>25000</v>
      </c>
      <c r="K41" s="39"/>
    </row>
    <row r="42" spans="1:11" x14ac:dyDescent="0.25">
      <c r="D42" s="37"/>
      <c r="E42" s="38"/>
      <c r="F42" s="21"/>
      <c r="G42" s="17"/>
      <c r="H42" s="41" t="s">
        <v>31</v>
      </c>
      <c r="I42" s="65"/>
      <c r="J42" s="40">
        <v>3395421.05</v>
      </c>
      <c r="K42" s="39"/>
    </row>
    <row r="43" spans="1:11" x14ac:dyDescent="0.25">
      <c r="D43" s="37"/>
      <c r="E43" s="38"/>
      <c r="F43" s="21"/>
      <c r="G43" s="17"/>
      <c r="H43" s="41" t="s">
        <v>74</v>
      </c>
      <c r="I43" s="65"/>
      <c r="J43" s="40">
        <v>230000</v>
      </c>
      <c r="K43" s="39"/>
    </row>
    <row r="44" spans="1:11" x14ac:dyDescent="0.25">
      <c r="D44" s="37"/>
      <c r="E44" s="38"/>
      <c r="F44" s="21"/>
      <c r="G44" s="17"/>
      <c r="H44" s="41" t="s">
        <v>75</v>
      </c>
      <c r="I44" s="65"/>
      <c r="J44" s="40">
        <v>46000</v>
      </c>
      <c r="K44" s="39"/>
    </row>
    <row r="45" spans="1:11" x14ac:dyDescent="0.25">
      <c r="D45" s="37"/>
      <c r="E45" s="38"/>
      <c r="F45" s="21"/>
      <c r="G45" s="17"/>
      <c r="H45" s="41" t="s">
        <v>76</v>
      </c>
      <c r="I45" s="65"/>
      <c r="J45" s="40">
        <v>103122</v>
      </c>
      <c r="K45" s="39"/>
    </row>
    <row r="46" spans="1:11" s="46" customFormat="1" ht="11.25" x14ac:dyDescent="0.25">
      <c r="A46" s="56"/>
      <c r="B46" s="56"/>
      <c r="D46" s="16"/>
      <c r="E46" s="17"/>
      <c r="F46" s="17"/>
      <c r="G46" s="17" t="s">
        <v>32</v>
      </c>
      <c r="H46" s="18"/>
      <c r="I46" s="65"/>
      <c r="J46" s="19">
        <v>54452.86</v>
      </c>
      <c r="K46" s="31"/>
    </row>
    <row r="47" spans="1:11" x14ac:dyDescent="0.25">
      <c r="D47" s="37"/>
      <c r="E47" s="38"/>
      <c r="F47" s="21"/>
      <c r="G47" s="17"/>
      <c r="H47" s="41" t="s">
        <v>33</v>
      </c>
      <c r="I47" s="65"/>
      <c r="J47" s="40">
        <v>52452.86</v>
      </c>
      <c r="K47" s="39"/>
    </row>
    <row r="48" spans="1:11" x14ac:dyDescent="0.25">
      <c r="D48" s="37"/>
      <c r="E48" s="38"/>
      <c r="F48" s="21"/>
      <c r="G48" s="17"/>
      <c r="H48" s="41" t="s">
        <v>77</v>
      </c>
      <c r="I48" s="65"/>
      <c r="J48" s="40">
        <v>2000</v>
      </c>
      <c r="K48" s="39"/>
    </row>
    <row r="49" spans="1:11" s="46" customFormat="1" ht="11.25" x14ac:dyDescent="0.25">
      <c r="A49" s="56"/>
      <c r="B49" s="56"/>
      <c r="D49" s="16"/>
      <c r="E49" s="17"/>
      <c r="F49" s="17"/>
      <c r="G49" s="17" t="s">
        <v>78</v>
      </c>
      <c r="H49" s="18"/>
      <c r="I49" s="65"/>
      <c r="J49" s="19">
        <v>14128</v>
      </c>
      <c r="K49" s="31"/>
    </row>
    <row r="50" spans="1:11" x14ac:dyDescent="0.25">
      <c r="D50" s="37"/>
      <c r="E50" s="38"/>
      <c r="F50" s="21"/>
      <c r="G50" s="17"/>
      <c r="H50" s="41" t="s">
        <v>79</v>
      </c>
      <c r="I50" s="65"/>
      <c r="J50" s="40">
        <v>14128</v>
      </c>
      <c r="K50" s="39"/>
    </row>
    <row r="51" spans="1:11" s="1" customFormat="1" ht="12" x14ac:dyDescent="0.25">
      <c r="A51" s="57"/>
      <c r="B51" s="57"/>
      <c r="D51" s="20"/>
      <c r="E51" s="21"/>
      <c r="F51" s="21" t="s">
        <v>34</v>
      </c>
      <c r="G51" s="21"/>
      <c r="H51" s="22"/>
      <c r="I51" s="65"/>
      <c r="J51" s="23">
        <v>18000</v>
      </c>
      <c r="K51" s="2"/>
    </row>
    <row r="52" spans="1:11" s="46" customFormat="1" ht="11.25" x14ac:dyDescent="0.25">
      <c r="A52" s="56"/>
      <c r="B52" s="56"/>
      <c r="D52" s="16"/>
      <c r="E52" s="17"/>
      <c r="F52" s="17"/>
      <c r="G52" s="17" t="s">
        <v>35</v>
      </c>
      <c r="H52" s="18"/>
      <c r="I52" s="65"/>
      <c r="J52" s="19">
        <v>18000</v>
      </c>
      <c r="K52" s="31"/>
    </row>
    <row r="53" spans="1:11" x14ac:dyDescent="0.25">
      <c r="D53" s="37"/>
      <c r="E53" s="38"/>
      <c r="F53" s="21"/>
      <c r="G53" s="17"/>
      <c r="H53" s="41" t="s">
        <v>36</v>
      </c>
      <c r="I53" s="65"/>
      <c r="J53" s="40">
        <v>18000</v>
      </c>
      <c r="K53" s="39"/>
    </row>
    <row r="54" spans="1:11" s="1" customFormat="1" ht="12" x14ac:dyDescent="0.25">
      <c r="A54" s="57"/>
      <c r="B54" s="57"/>
      <c r="D54" s="20"/>
      <c r="E54" s="21"/>
      <c r="F54" s="21" t="s">
        <v>80</v>
      </c>
      <c r="G54" s="21"/>
      <c r="H54" s="22"/>
      <c r="I54" s="65"/>
      <c r="J54" s="23">
        <v>1442429</v>
      </c>
      <c r="K54" s="2"/>
    </row>
    <row r="55" spans="1:11" s="46" customFormat="1" ht="11.25" x14ac:dyDescent="0.25">
      <c r="A55" s="56"/>
      <c r="B55" s="56"/>
      <c r="D55" s="16"/>
      <c r="E55" s="17"/>
      <c r="F55" s="17"/>
      <c r="G55" s="17" t="s">
        <v>81</v>
      </c>
      <c r="H55" s="18"/>
      <c r="I55" s="65"/>
      <c r="J55" s="19">
        <v>165546</v>
      </c>
      <c r="K55" s="31"/>
    </row>
    <row r="56" spans="1:11" s="46" customFormat="1" ht="11.25" x14ac:dyDescent="0.25">
      <c r="A56" s="56"/>
      <c r="B56" s="56"/>
      <c r="D56" s="16"/>
      <c r="E56" s="17"/>
      <c r="F56" s="17"/>
      <c r="G56" s="17" t="s">
        <v>82</v>
      </c>
      <c r="H56" s="18"/>
      <c r="I56" s="65"/>
      <c r="J56" s="19">
        <v>400000</v>
      </c>
      <c r="K56" s="31"/>
    </row>
    <row r="57" spans="1:11" s="46" customFormat="1" ht="11.25" x14ac:dyDescent="0.25">
      <c r="A57" s="56"/>
      <c r="B57" s="56"/>
      <c r="D57" s="16"/>
      <c r="E57" s="17"/>
      <c r="F57" s="17"/>
      <c r="G57" s="17" t="s">
        <v>83</v>
      </c>
      <c r="H57" s="18"/>
      <c r="I57" s="65"/>
      <c r="J57" s="19">
        <v>16100</v>
      </c>
      <c r="K57" s="31"/>
    </row>
    <row r="58" spans="1:11" s="46" customFormat="1" ht="11.25" x14ac:dyDescent="0.25">
      <c r="A58" s="56"/>
      <c r="B58" s="56"/>
      <c r="D58" s="16"/>
      <c r="E58" s="17"/>
      <c r="F58" s="17"/>
      <c r="G58" s="17" t="s">
        <v>54</v>
      </c>
      <c r="H58" s="18"/>
      <c r="I58" s="65"/>
      <c r="J58" s="19">
        <v>360783</v>
      </c>
      <c r="K58" s="31"/>
    </row>
    <row r="59" spans="1:11" s="46" customFormat="1" ht="11.25" x14ac:dyDescent="0.25">
      <c r="A59" s="56"/>
      <c r="B59" s="56"/>
      <c r="D59" s="16"/>
      <c r="E59" s="17"/>
      <c r="F59" s="17"/>
      <c r="G59" s="17" t="s">
        <v>84</v>
      </c>
      <c r="H59" s="18"/>
      <c r="I59" s="65"/>
      <c r="J59" s="19">
        <v>500000</v>
      </c>
      <c r="K59" s="31"/>
    </row>
    <row r="60" spans="1:11" x14ac:dyDescent="0.25">
      <c r="D60" s="8"/>
      <c r="E60" s="9" t="s">
        <v>85</v>
      </c>
      <c r="F60" s="21"/>
      <c r="G60" s="17"/>
      <c r="H60" s="41"/>
      <c r="I60" s="65"/>
      <c r="J60" s="15">
        <v>22307.41</v>
      </c>
      <c r="K60" s="4"/>
    </row>
    <row r="61" spans="1:11" x14ac:dyDescent="0.25">
      <c r="D61" s="8"/>
      <c r="E61" s="9" t="s">
        <v>86</v>
      </c>
      <c r="F61" s="21"/>
      <c r="G61" s="17"/>
      <c r="H61" s="41"/>
      <c r="I61" s="65"/>
      <c r="J61" s="15">
        <v>825285.71</v>
      </c>
      <c r="K61" s="4"/>
    </row>
    <row r="62" spans="1:11" s="1" customFormat="1" ht="12" x14ac:dyDescent="0.25">
      <c r="A62" s="57"/>
      <c r="B62" s="57"/>
      <c r="D62" s="20"/>
      <c r="E62" s="21"/>
      <c r="F62" s="21" t="s">
        <v>87</v>
      </c>
      <c r="G62" s="21"/>
      <c r="H62" s="22"/>
      <c r="I62" s="65"/>
      <c r="J62" s="23">
        <v>825285.71</v>
      </c>
      <c r="K62" s="2"/>
    </row>
    <row r="63" spans="1:11" s="46" customFormat="1" ht="11.25" x14ac:dyDescent="0.25">
      <c r="A63" s="56"/>
      <c r="B63" s="56"/>
      <c r="D63" s="16"/>
      <c r="E63" s="17"/>
      <c r="F63" s="17"/>
      <c r="G63" s="17" t="s">
        <v>88</v>
      </c>
      <c r="H63" s="18"/>
      <c r="I63" s="65"/>
      <c r="J63" s="19">
        <v>825285.71</v>
      </c>
      <c r="K63" s="31"/>
    </row>
    <row r="64" spans="1:11" x14ac:dyDescent="0.25">
      <c r="D64" s="8"/>
      <c r="E64" s="9" t="s">
        <v>38</v>
      </c>
      <c r="F64" s="21"/>
      <c r="G64" s="17"/>
      <c r="H64" s="41"/>
      <c r="I64" s="65"/>
      <c r="J64" s="15">
        <v>3346352.95</v>
      </c>
      <c r="K64" s="4"/>
    </row>
    <row r="65" spans="1:11" s="1" customFormat="1" ht="12" x14ac:dyDescent="0.25">
      <c r="A65" s="57"/>
      <c r="B65" s="57"/>
      <c r="D65" s="20"/>
      <c r="E65" s="21"/>
      <c r="F65" s="21" t="s">
        <v>39</v>
      </c>
      <c r="G65" s="21"/>
      <c r="H65" s="22"/>
      <c r="I65" s="65"/>
      <c r="J65" s="23">
        <v>1665897.59</v>
      </c>
      <c r="K65" s="2"/>
    </row>
    <row r="66" spans="1:11" s="1" customFormat="1" ht="12" x14ac:dyDescent="0.25">
      <c r="A66" s="57"/>
      <c r="B66" s="57"/>
      <c r="D66" s="20"/>
      <c r="E66" s="21"/>
      <c r="F66" s="21" t="s">
        <v>89</v>
      </c>
      <c r="G66" s="21"/>
      <c r="H66" s="22"/>
      <c r="I66" s="65"/>
      <c r="J66" s="23">
        <v>160000</v>
      </c>
      <c r="K66" s="2"/>
    </row>
    <row r="67" spans="1:11" s="1" customFormat="1" ht="12" x14ac:dyDescent="0.25">
      <c r="A67" s="57"/>
      <c r="B67" s="57"/>
      <c r="D67" s="20"/>
      <c r="E67" s="21"/>
      <c r="F67" s="21" t="s">
        <v>40</v>
      </c>
      <c r="G67" s="21"/>
      <c r="H67" s="22"/>
      <c r="I67" s="65"/>
      <c r="J67" s="23">
        <v>500000</v>
      </c>
      <c r="K67" s="2"/>
    </row>
    <row r="68" spans="1:11" s="1" customFormat="1" ht="12" x14ac:dyDescent="0.25">
      <c r="A68" s="57"/>
      <c r="B68" s="57"/>
      <c r="D68" s="20"/>
      <c r="E68" s="21"/>
      <c r="F68" s="21" t="s">
        <v>41</v>
      </c>
      <c r="G68" s="21"/>
      <c r="H68" s="22"/>
      <c r="I68" s="65"/>
      <c r="J68" s="23">
        <v>1785.71</v>
      </c>
      <c r="K68" s="2"/>
    </row>
    <row r="69" spans="1:11" s="1" customFormat="1" ht="12" x14ac:dyDescent="0.25">
      <c r="A69" s="57"/>
      <c r="B69" s="57"/>
      <c r="D69" s="20"/>
      <c r="E69" s="21"/>
      <c r="F69" s="21" t="s">
        <v>42</v>
      </c>
      <c r="G69" s="21"/>
      <c r="H69" s="22"/>
      <c r="I69" s="65"/>
      <c r="J69" s="23">
        <v>2678.57</v>
      </c>
      <c r="K69" s="2"/>
    </row>
    <row r="70" spans="1:11" s="1" customFormat="1" ht="12" x14ac:dyDescent="0.25">
      <c r="A70" s="57"/>
      <c r="B70" s="57"/>
      <c r="D70" s="20"/>
      <c r="E70" s="21"/>
      <c r="F70" s="21" t="s">
        <v>37</v>
      </c>
      <c r="G70" s="21"/>
      <c r="H70" s="22"/>
      <c r="I70" s="65"/>
      <c r="J70" s="23">
        <v>413242</v>
      </c>
      <c r="K70" s="2"/>
    </row>
    <row r="71" spans="1:11" s="46" customFormat="1" ht="11.25" x14ac:dyDescent="0.25">
      <c r="A71" s="56"/>
      <c r="B71" s="56"/>
      <c r="D71" s="16"/>
      <c r="E71" s="17"/>
      <c r="F71" s="17"/>
      <c r="G71" s="17" t="s">
        <v>43</v>
      </c>
      <c r="H71" s="18"/>
      <c r="I71" s="65"/>
      <c r="J71" s="19">
        <v>28000</v>
      </c>
      <c r="K71" s="31"/>
    </row>
    <row r="72" spans="1:11" s="46" customFormat="1" ht="11.25" x14ac:dyDescent="0.25">
      <c r="A72" s="56"/>
      <c r="B72" s="56"/>
      <c r="D72" s="16"/>
      <c r="E72" s="17"/>
      <c r="F72" s="17"/>
      <c r="G72" s="17" t="s">
        <v>44</v>
      </c>
      <c r="H72" s="18"/>
      <c r="I72" s="65"/>
      <c r="J72" s="19">
        <v>334242</v>
      </c>
      <c r="K72" s="31"/>
    </row>
    <row r="73" spans="1:11" s="46" customFormat="1" ht="11.25" x14ac:dyDescent="0.25">
      <c r="A73" s="56"/>
      <c r="B73" s="56"/>
      <c r="D73" s="16"/>
      <c r="E73" s="17"/>
      <c r="F73" s="17"/>
      <c r="G73" s="17" t="s">
        <v>45</v>
      </c>
      <c r="H73" s="18"/>
      <c r="I73" s="65"/>
      <c r="J73" s="19">
        <v>3000</v>
      </c>
      <c r="K73" s="31"/>
    </row>
    <row r="74" spans="1:11" s="46" customFormat="1" ht="11.25" x14ac:dyDescent="0.25">
      <c r="A74" s="56"/>
      <c r="B74" s="56"/>
      <c r="D74" s="16"/>
      <c r="E74" s="17"/>
      <c r="F74" s="17"/>
      <c r="G74" s="17" t="s">
        <v>46</v>
      </c>
      <c r="H74" s="18"/>
      <c r="I74" s="65"/>
      <c r="J74" s="19">
        <v>48000</v>
      </c>
      <c r="K74" s="31"/>
    </row>
    <row r="75" spans="1:11" s="1" customFormat="1" ht="12" x14ac:dyDescent="0.25">
      <c r="A75" s="57"/>
      <c r="B75" s="57"/>
      <c r="D75" s="20"/>
      <c r="E75" s="21"/>
      <c r="F75" s="21" t="s">
        <v>47</v>
      </c>
      <c r="G75" s="21"/>
      <c r="H75" s="22"/>
      <c r="I75" s="65"/>
      <c r="J75" s="23">
        <v>368956.45</v>
      </c>
      <c r="K75" s="2"/>
    </row>
    <row r="76" spans="1:11" s="1" customFormat="1" ht="12" x14ac:dyDescent="0.25">
      <c r="A76" s="57"/>
      <c r="B76" s="57"/>
      <c r="D76" s="20"/>
      <c r="E76" s="21"/>
      <c r="F76" s="21" t="s">
        <v>48</v>
      </c>
      <c r="G76" s="21"/>
      <c r="H76" s="22"/>
      <c r="I76" s="65"/>
      <c r="J76" s="23">
        <v>3306</v>
      </c>
      <c r="K76" s="2"/>
    </row>
    <row r="77" spans="1:11" s="46" customFormat="1" ht="11.25" x14ac:dyDescent="0.25">
      <c r="A77" s="56"/>
      <c r="B77" s="56"/>
      <c r="D77" s="16"/>
      <c r="E77" s="17"/>
      <c r="F77" s="17"/>
      <c r="G77" s="17" t="s">
        <v>90</v>
      </c>
      <c r="H77" s="18"/>
      <c r="I77" s="65"/>
      <c r="J77" s="19">
        <v>3306</v>
      </c>
      <c r="K77" s="31"/>
    </row>
    <row r="78" spans="1:11" s="1" customFormat="1" ht="12" x14ac:dyDescent="0.25">
      <c r="A78" s="57"/>
      <c r="B78" s="57"/>
      <c r="D78" s="20"/>
      <c r="E78" s="21"/>
      <c r="F78" s="21" t="s">
        <v>49</v>
      </c>
      <c r="G78" s="21"/>
      <c r="H78" s="22"/>
      <c r="I78" s="65"/>
      <c r="J78" s="23">
        <v>68000</v>
      </c>
      <c r="K78" s="2"/>
    </row>
    <row r="79" spans="1:11" s="1" customFormat="1" ht="12" x14ac:dyDescent="0.25">
      <c r="A79" s="57"/>
      <c r="B79" s="57"/>
      <c r="D79" s="20"/>
      <c r="E79" s="21"/>
      <c r="F79" s="21" t="s">
        <v>50</v>
      </c>
      <c r="G79" s="21"/>
      <c r="H79" s="22"/>
      <c r="I79" s="65"/>
      <c r="J79" s="23">
        <v>8928.56</v>
      </c>
      <c r="K79" s="2"/>
    </row>
    <row r="80" spans="1:11" s="1" customFormat="1" ht="12" x14ac:dyDescent="0.25">
      <c r="A80" s="57"/>
      <c r="B80" s="57"/>
      <c r="D80" s="20"/>
      <c r="E80" s="21"/>
      <c r="F80" s="21" t="s">
        <v>52</v>
      </c>
      <c r="G80" s="21"/>
      <c r="H80" s="22"/>
      <c r="I80" s="65"/>
      <c r="J80" s="23">
        <v>16558</v>
      </c>
      <c r="K80" s="2"/>
    </row>
    <row r="81" spans="1:11" s="1" customFormat="1" ht="12" x14ac:dyDescent="0.25">
      <c r="A81" s="57"/>
      <c r="B81" s="57"/>
      <c r="D81" s="20"/>
      <c r="E81" s="21"/>
      <c r="F81" s="21" t="s">
        <v>55</v>
      </c>
      <c r="G81" s="21"/>
      <c r="H81" s="22"/>
      <c r="I81" s="65"/>
      <c r="J81" s="23">
        <v>42071.47</v>
      </c>
      <c r="K81" s="2"/>
    </row>
    <row r="82" spans="1:11" s="1" customFormat="1" ht="12" x14ac:dyDescent="0.25">
      <c r="A82" s="57"/>
      <c r="B82" s="57"/>
      <c r="D82" s="20"/>
      <c r="E82" s="21"/>
      <c r="F82" s="21" t="s">
        <v>91</v>
      </c>
      <c r="G82" s="21"/>
      <c r="H82" s="22"/>
      <c r="I82" s="65"/>
      <c r="J82" s="23">
        <v>22471.57</v>
      </c>
      <c r="K82" s="2"/>
    </row>
    <row r="83" spans="1:11" s="1" customFormat="1" ht="12" x14ac:dyDescent="0.25">
      <c r="A83" s="57"/>
      <c r="B83" s="57"/>
      <c r="D83" s="20"/>
      <c r="E83" s="21"/>
      <c r="F83" s="21" t="s">
        <v>56</v>
      </c>
      <c r="G83" s="21"/>
      <c r="H83" s="22"/>
      <c r="I83" s="66"/>
      <c r="J83" s="23">
        <v>72457.03</v>
      </c>
      <c r="K83" s="2"/>
    </row>
    <row r="84" spans="1:11" x14ac:dyDescent="0.25">
      <c r="D84" s="62" t="s">
        <v>92</v>
      </c>
      <c r="E84" s="62"/>
      <c r="F84" s="62"/>
      <c r="G84" s="62"/>
      <c r="H84" s="62"/>
      <c r="I84" s="62"/>
      <c r="J84" s="62"/>
      <c r="K84" s="62"/>
    </row>
    <row r="85" spans="1:11" x14ac:dyDescent="0.25">
      <c r="A85" s="25" t="s">
        <v>107</v>
      </c>
      <c r="B85" s="25" t="s">
        <v>96</v>
      </c>
      <c r="D85" s="11" t="s">
        <v>93</v>
      </c>
      <c r="E85" s="13"/>
      <c r="F85" s="44"/>
      <c r="G85" s="49"/>
      <c r="H85" s="54"/>
      <c r="I85" s="14">
        <f>I14-I15</f>
        <v>35013414.230000004</v>
      </c>
      <c r="J85" s="14">
        <f>J14-J15</f>
        <v>39409680.459999993</v>
      </c>
      <c r="K85" s="12"/>
    </row>
    <row r="86" spans="1:11" x14ac:dyDescent="0.25">
      <c r="A86" s="25" t="s">
        <v>99</v>
      </c>
      <c r="B86" s="25" t="s">
        <v>96</v>
      </c>
      <c r="D86" s="8"/>
      <c r="E86" s="9" t="s">
        <v>95</v>
      </c>
      <c r="F86" s="21"/>
      <c r="G86" s="17"/>
      <c r="H86" s="41"/>
      <c r="I86" s="15">
        <v>1663608.69</v>
      </c>
      <c r="J86" s="15">
        <v>1665897.59</v>
      </c>
      <c r="K86" s="4"/>
    </row>
    <row r="87" spans="1:11" x14ac:dyDescent="0.25">
      <c r="A87" s="25" t="s">
        <v>98</v>
      </c>
      <c r="B87" s="25" t="s">
        <v>96</v>
      </c>
      <c r="D87" s="8"/>
      <c r="E87" s="9" t="s">
        <v>97</v>
      </c>
      <c r="F87" s="21"/>
      <c r="G87" s="17"/>
      <c r="H87" s="41"/>
      <c r="I87" s="15">
        <v>0</v>
      </c>
      <c r="J87" s="15">
        <v>0</v>
      </c>
      <c r="K87" s="4"/>
    </row>
    <row r="88" spans="1:11" ht="12.75" customHeight="1" x14ac:dyDescent="0.25">
      <c r="A88" s="25" t="s">
        <v>108</v>
      </c>
      <c r="B88" s="25" t="s">
        <v>96</v>
      </c>
      <c r="D88" s="11" t="s">
        <v>100</v>
      </c>
      <c r="E88" s="13"/>
      <c r="F88" s="44"/>
      <c r="G88" s="49"/>
      <c r="H88" s="54"/>
      <c r="I88" s="14">
        <f>I85-I86-I87</f>
        <v>33349805.540000003</v>
      </c>
      <c r="J88" s="14">
        <f>J85-J86-J87</f>
        <v>37743782.86999999</v>
      </c>
      <c r="K88" s="12"/>
    </row>
    <row r="89" spans="1:11" x14ac:dyDescent="0.25">
      <c r="A89" s="25" t="s">
        <v>102</v>
      </c>
      <c r="B89" s="25" t="s">
        <v>96</v>
      </c>
      <c r="D89" s="8"/>
      <c r="E89" s="9" t="s">
        <v>101</v>
      </c>
      <c r="F89" s="21"/>
      <c r="G89" s="17"/>
      <c r="H89" s="41"/>
      <c r="I89" s="15">
        <f>I88/100*20</f>
        <v>6669961.108</v>
      </c>
      <c r="J89" s="15">
        <f>J88/100*20</f>
        <v>7548756.5739999982</v>
      </c>
      <c r="K89" s="4"/>
    </row>
    <row r="90" spans="1:11" x14ac:dyDescent="0.25">
      <c r="A90" s="25" t="s">
        <v>109</v>
      </c>
      <c r="B90" s="25" t="s">
        <v>96</v>
      </c>
      <c r="D90" s="11" t="s">
        <v>103</v>
      </c>
      <c r="E90" s="9"/>
      <c r="F90" s="21"/>
      <c r="G90" s="17"/>
      <c r="H90" s="54"/>
      <c r="I90" s="14">
        <f>I88-I89</f>
        <v>26679844.432000004</v>
      </c>
      <c r="J90" s="14">
        <f>J88-J89</f>
        <v>30195026.295999993</v>
      </c>
      <c r="K90" s="12"/>
    </row>
    <row r="91" spans="1:11" x14ac:dyDescent="0.25">
      <c r="D91" s="8"/>
      <c r="E91" s="9"/>
      <c r="F91" s="21"/>
      <c r="G91" s="17"/>
      <c r="H91" s="41"/>
      <c r="I91" s="15"/>
      <c r="J91" s="15"/>
      <c r="K91" s="4"/>
    </row>
    <row r="92" spans="1:11" x14ac:dyDescent="0.25">
      <c r="D92" s="8"/>
      <c r="E92" s="9"/>
      <c r="F92" s="21"/>
      <c r="G92" s="17"/>
      <c r="H92" s="41"/>
      <c r="I92" s="15"/>
      <c r="J92" s="15"/>
      <c r="K92" s="4"/>
    </row>
    <row r="93" spans="1:11" x14ac:dyDescent="0.25">
      <c r="D93" s="8"/>
      <c r="E93" s="9"/>
      <c r="F93" s="21"/>
      <c r="G93" s="17"/>
      <c r="H93" s="41"/>
      <c r="I93" s="15"/>
      <c r="J93" s="15"/>
      <c r="K93" s="4"/>
    </row>
  </sheetData>
  <mergeCells count="7">
    <mergeCell ref="D84:K84"/>
    <mergeCell ref="B16:B25"/>
    <mergeCell ref="I17:I83"/>
    <mergeCell ref="D3:H3"/>
    <mergeCell ref="A1:B2"/>
    <mergeCell ref="B8:B13"/>
    <mergeCell ref="A15:A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</dc:creator>
  <cp:lastModifiedBy>Ya</cp:lastModifiedBy>
  <dcterms:created xsi:type="dcterms:W3CDTF">2014-10-30T15:42:20Z</dcterms:created>
  <dcterms:modified xsi:type="dcterms:W3CDTF">2014-10-31T08:04:08Z</dcterms:modified>
</cp:coreProperties>
</file>