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ЗНОСЫ" sheetId="1" r:id="rId1"/>
    <sheet name="НДФЛ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4" i="1" l="1"/>
  <c r="J5" i="1"/>
  <c r="J4" i="1"/>
  <c r="H5" i="1"/>
  <c r="L5" i="1" s="1"/>
  <c r="H4" i="1"/>
  <c r="L4" i="1" s="1"/>
  <c r="G5" i="1"/>
  <c r="K5" i="1" s="1"/>
  <c r="F5" i="1"/>
  <c r="I5" i="1" s="1"/>
  <c r="G4" i="1"/>
  <c r="F4" i="1"/>
  <c r="I4" i="1" s="1"/>
  <c r="D5" i="1"/>
  <c r="E5" i="1"/>
  <c r="B5" i="1"/>
  <c r="B4" i="1"/>
</calcChain>
</file>

<file path=xl/sharedStrings.xml><?xml version="1.0" encoding="utf-8"?>
<sst xmlns="http://schemas.openxmlformats.org/spreadsheetml/2006/main" count="23" uniqueCount="23">
  <si>
    <t>ФИО</t>
  </si>
  <si>
    <t>Суммы, не подлежащие обложению  страховыми взносами</t>
  </si>
  <si>
    <t>Начислено страховых взносов на ОПС</t>
  </si>
  <si>
    <t>(1-2-3)</t>
  </si>
  <si>
    <t>Начислено страх.взносов на ОМС</t>
  </si>
  <si>
    <t xml:space="preserve">Начислено страх.взносов на ФСС </t>
  </si>
  <si>
    <t>с сумм, превышающих пред.величину (10 %)</t>
  </si>
  <si>
    <t>с сумм, не превышающих предельную базу для начисления Страх.взносов (22%)</t>
  </si>
  <si>
    <t xml:space="preserve">База для начисления страховых взносов ОПС </t>
  </si>
  <si>
    <t>База для начисления страховых взносов ОМС</t>
  </si>
  <si>
    <t>База для начисления страховых взносов ФСС</t>
  </si>
  <si>
    <t>(1-2)</t>
  </si>
  <si>
    <t>Начислено пособий за счет средств ФСС</t>
  </si>
  <si>
    <t>с начала года</t>
  </si>
  <si>
    <t>за период</t>
  </si>
  <si>
    <t>Суммы выплат , превышающих предельную величину базы для начисления страховых выплат ОПС (876 Т.Р)</t>
  </si>
  <si>
    <t>Суммы выплат , превышающих предельную величину базы для начисления страховых выплат ФСС  (755 Т.Р)</t>
  </si>
  <si>
    <t>(1-2-4)</t>
  </si>
  <si>
    <t>Суммы выплат и иных вознаграждений ВСЕГО</t>
  </si>
  <si>
    <t xml:space="preserve">2. </t>
  </si>
  <si>
    <t>3.</t>
  </si>
  <si>
    <t>4…..</t>
  </si>
  <si>
    <t>1. Иванов Иван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</si>
</sst>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A9" sqref="A9"/>
    </sheetView>
  </sheetViews>
  <sheetFormatPr defaultRowHeight="15" outlineLevelCol="1" x14ac:dyDescent="0.25"/>
  <cols>
    <col min="1" max="1" width="31" customWidth="1"/>
    <col min="2" max="2" width="15.5703125" customWidth="1" outlineLevel="1"/>
    <col min="3" max="3" width="13.85546875" customWidth="1" outlineLevel="1"/>
    <col min="4" max="4" width="20" customWidth="1" outlineLevel="1"/>
    <col min="5" max="5" width="16.5703125" customWidth="1" outlineLevel="1"/>
    <col min="6" max="6" width="13.42578125" customWidth="1" outlineLevel="1" collapsed="1"/>
    <col min="7" max="7" width="16.5703125" customWidth="1" outlineLevel="1"/>
    <col min="8" max="8" width="17.42578125" customWidth="1" outlineLevel="1"/>
    <col min="9" max="9" width="16.140625" customWidth="1"/>
    <col min="10" max="10" width="15.42578125" customWidth="1"/>
    <col min="11" max="12" width="15" customWidth="1"/>
    <col min="13" max="13" width="12.42578125" customWidth="1"/>
  </cols>
  <sheetData>
    <row r="1" spans="1:13" s="8" customFormat="1" ht="96.75" customHeight="1" x14ac:dyDescent="0.25">
      <c r="A1" s="6" t="s">
        <v>0</v>
      </c>
      <c r="B1" s="6" t="s">
        <v>18</v>
      </c>
      <c r="C1" s="6" t="s">
        <v>1</v>
      </c>
      <c r="D1" s="6" t="s">
        <v>15</v>
      </c>
      <c r="E1" s="6" t="s">
        <v>16</v>
      </c>
      <c r="F1" s="10" t="s">
        <v>8</v>
      </c>
      <c r="G1" s="10" t="s">
        <v>9</v>
      </c>
      <c r="H1" s="10" t="s">
        <v>10</v>
      </c>
      <c r="I1" s="14" t="s">
        <v>2</v>
      </c>
      <c r="J1" s="14"/>
      <c r="K1" s="6" t="s">
        <v>4</v>
      </c>
      <c r="L1" s="7" t="s">
        <v>5</v>
      </c>
      <c r="M1" s="7" t="s">
        <v>12</v>
      </c>
    </row>
    <row r="2" spans="1:13" s="1" customFormat="1" ht="105" x14ac:dyDescent="0.25">
      <c r="A2" s="4"/>
      <c r="B2" s="4">
        <v>1</v>
      </c>
      <c r="C2" s="4">
        <v>2</v>
      </c>
      <c r="D2" s="4">
        <v>3</v>
      </c>
      <c r="E2" s="4">
        <v>4</v>
      </c>
      <c r="F2" s="11" t="s">
        <v>3</v>
      </c>
      <c r="G2" s="12" t="s">
        <v>11</v>
      </c>
      <c r="H2" s="11" t="s">
        <v>17</v>
      </c>
      <c r="I2" s="2" t="s">
        <v>7</v>
      </c>
      <c r="J2" s="2" t="s">
        <v>6</v>
      </c>
      <c r="K2" s="3">
        <v>5.0999999999999997E-2</v>
      </c>
      <c r="L2" s="3">
        <v>2.9000000000000001E-2</v>
      </c>
      <c r="M2" s="4"/>
    </row>
    <row r="3" spans="1:13" x14ac:dyDescent="0.25">
      <c r="A3" s="5" t="s">
        <v>22</v>
      </c>
      <c r="B3" s="5"/>
      <c r="C3" s="5"/>
      <c r="D3" s="5"/>
      <c r="E3" s="5"/>
      <c r="F3" s="13"/>
      <c r="G3" s="13"/>
      <c r="H3" s="13"/>
      <c r="I3" s="5"/>
      <c r="J3" s="5"/>
      <c r="K3" s="5"/>
      <c r="L3" s="5"/>
      <c r="M3" s="5"/>
    </row>
    <row r="4" spans="1:13" x14ac:dyDescent="0.25">
      <c r="A4" s="5" t="s">
        <v>14</v>
      </c>
      <c r="B4" s="5">
        <f>100000*7</f>
        <v>700000</v>
      </c>
      <c r="C4" s="5">
        <v>4000</v>
      </c>
      <c r="D4" s="5">
        <v>0</v>
      </c>
      <c r="E4" s="5">
        <v>0</v>
      </c>
      <c r="F4" s="13">
        <f>B4-C4-D4</f>
        <v>696000</v>
      </c>
      <c r="G4" s="13">
        <f>B4-C4</f>
        <v>696000</v>
      </c>
      <c r="H4" s="13">
        <f>B4-C4-E4</f>
        <v>696000</v>
      </c>
      <c r="I4" s="5">
        <f>F4*22/100</f>
        <v>153120</v>
      </c>
      <c r="J4" s="5">
        <f>D4*10/100</f>
        <v>0</v>
      </c>
      <c r="K4" s="5">
        <f>G4*5.1/100</f>
        <v>35495.999999999993</v>
      </c>
      <c r="L4" s="5">
        <f>H4*2.9/100</f>
        <v>20184</v>
      </c>
      <c r="M4" s="5">
        <v>3000</v>
      </c>
    </row>
    <row r="5" spans="1:13" x14ac:dyDescent="0.25">
      <c r="A5" s="5" t="s">
        <v>13</v>
      </c>
      <c r="B5" s="5">
        <f>100000*11</f>
        <v>1100000</v>
      </c>
      <c r="C5" s="5">
        <v>4000</v>
      </c>
      <c r="D5" s="5">
        <f>B5-876000</f>
        <v>224000</v>
      </c>
      <c r="E5" s="5">
        <f>B5-755000</f>
        <v>345000</v>
      </c>
      <c r="F5" s="13">
        <f>B5-C5-D5</f>
        <v>872000</v>
      </c>
      <c r="G5" s="13">
        <f>B5-C5</f>
        <v>1096000</v>
      </c>
      <c r="H5" s="13">
        <f>B5-C5-E5</f>
        <v>751000</v>
      </c>
      <c r="I5" s="5">
        <f>F5*22/100</f>
        <v>191840</v>
      </c>
      <c r="J5" s="5">
        <f>D5*10/100</f>
        <v>22400</v>
      </c>
      <c r="K5" s="5">
        <f>G5*5.1/100</f>
        <v>55896</v>
      </c>
      <c r="L5" s="5">
        <f>H5*2.9/100</f>
        <v>21779</v>
      </c>
      <c r="M5" s="5"/>
    </row>
    <row r="7" spans="1:13" x14ac:dyDescent="0.25">
      <c r="A7" s="9" t="s">
        <v>19</v>
      </c>
    </row>
    <row r="8" spans="1:13" x14ac:dyDescent="0.25">
      <c r="A8" t="s">
        <v>20</v>
      </c>
    </row>
    <row r="9" spans="1:13" x14ac:dyDescent="0.25">
      <c r="A9" t="s">
        <v>21</v>
      </c>
    </row>
  </sheetData>
  <mergeCells count="1"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ВЗНОСЫ</vt:lpstr>
      <vt:lpstr>НДФЛ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2017-02-08T17:05:52Z</dcterms:modified>
</cp:coreProperties>
</file>