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4625" windowHeight="10560" tabRatio="383"/>
  </bookViews>
  <sheets>
    <sheet name="TDSheet" sheetId="1" r:id="rId1"/>
  </sheets>
  <calcPr calcId="145621" concurrentCalc="0"/>
</workbook>
</file>

<file path=xl/calcChain.xml><?xml version="1.0" encoding="utf-8"?>
<calcChain xmlns="http://schemas.openxmlformats.org/spreadsheetml/2006/main">
  <c r="K15" i="1" l="1"/>
  <c r="O18" i="1"/>
  <c r="N18" i="1"/>
  <c r="O12" i="1"/>
  <c r="K12" i="1"/>
  <c r="N19" i="1"/>
  <c r="O19" i="1"/>
</calcChain>
</file>

<file path=xl/comments1.xml><?xml version="1.0" encoding="utf-8"?>
<comments xmlns="http://schemas.openxmlformats.org/spreadsheetml/2006/main">
  <authors>
    <author>Алия Казанцева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Алия Казанцева:</t>
        </r>
        <r>
          <rPr>
            <sz val="9"/>
            <color indexed="81"/>
            <rFont val="Tahoma"/>
            <charset val="1"/>
          </rPr>
          <t xml:space="preserve">
из договора
запрещать отгрузку при сумме: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Алия Казанцева:</t>
        </r>
        <r>
          <rPr>
            <sz val="9"/>
            <color indexed="81"/>
            <rFont val="Tahoma"/>
            <charset val="1"/>
          </rPr>
          <t xml:space="preserve">
из соглашения</t>
        </r>
      </text>
    </comment>
    <comment ref="J8" authorId="0">
      <text>
        <r>
          <rPr>
            <b/>
            <sz val="9"/>
            <color indexed="81"/>
            <rFont val="Tahoma"/>
            <charset val="1"/>
          </rPr>
          <t>Алия Казанцева:</t>
        </r>
        <r>
          <rPr>
            <sz val="9"/>
            <color indexed="81"/>
            <rFont val="Tahoma"/>
            <charset val="1"/>
          </rPr>
          <t xml:space="preserve">
от даты реализации</t>
        </r>
      </text>
    </comment>
    <comment ref="M8" authorId="0">
      <text>
        <r>
          <rPr>
            <b/>
            <sz val="9"/>
            <color indexed="81"/>
            <rFont val="Tahoma"/>
            <charset val="1"/>
          </rPr>
          <t>Алия Казанцева:</t>
        </r>
        <r>
          <rPr>
            <sz val="9"/>
            <color indexed="81"/>
            <rFont val="Tahoma"/>
            <charset val="1"/>
          </rPr>
          <t xml:space="preserve">
на дату отчета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Алия Казанцева:</t>
        </r>
        <r>
          <rPr>
            <sz val="9"/>
            <color indexed="81"/>
            <rFont val="Tahoma"/>
            <charset val="1"/>
          </rPr>
          <t xml:space="preserve">
на дату отчета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Алия Казанцева:</t>
        </r>
        <r>
          <rPr>
            <sz val="9"/>
            <color indexed="81"/>
            <rFont val="Tahoma"/>
            <family val="2"/>
            <charset val="204"/>
          </rPr>
          <t xml:space="preserve">
дата когда должна быть оплачена реализация=дата реализации -дни из графика оплаты соглашения, по умолчанию 3 дня
сортировка от поздней даты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04"/>
          </rPr>
          <t>Алия Казанцева:</t>
        </r>
        <r>
          <rPr>
            <sz val="9"/>
            <color indexed="81"/>
            <rFont val="Tahoma"/>
            <family val="2"/>
            <charset val="204"/>
          </rPr>
          <t xml:space="preserve">
разница с текущей даты отчета и датой когда должна была быть оплачена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04"/>
          </rPr>
          <t>Алия Казанцева:</t>
        </r>
        <r>
          <rPr>
            <sz val="9"/>
            <color indexed="81"/>
            <rFont val="Tahoma"/>
            <family val="2"/>
            <charset val="204"/>
          </rPr>
          <t xml:space="preserve">
 =сумма документа
 реализация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Алия Казанцева:</t>
        </r>
        <r>
          <rPr>
            <sz val="9"/>
            <color indexed="81"/>
            <rFont val="Tahoma"/>
            <family val="2"/>
            <charset val="204"/>
          </rPr>
          <t xml:space="preserve">
в отчет попадают реализации от текущей даты 
по которым разница с ДЗ больше или равно 0</t>
        </r>
      </text>
    </comment>
  </commentList>
</comments>
</file>

<file path=xl/sharedStrings.xml><?xml version="1.0" encoding="utf-8"?>
<sst xmlns="http://schemas.openxmlformats.org/spreadsheetml/2006/main" count="77" uniqueCount="55">
  <si>
    <t>Параметры:</t>
  </si>
  <si>
    <t>Отбор:</t>
  </si>
  <si>
    <t>Контрагент</t>
  </si>
  <si>
    <t>Дней долга</t>
  </si>
  <si>
    <t>Общий остаток долга</t>
  </si>
  <si>
    <t/>
  </si>
  <si>
    <t>Итого</t>
  </si>
  <si>
    <t>Сумма ПДЗ</t>
  </si>
  <si>
    <t>% ПДЗ</t>
  </si>
  <si>
    <t>Сумма
кредита</t>
  </si>
  <si>
    <t>Приход</t>
  </si>
  <si>
    <t>С момента первой накладной 
не оплаченной клиентом, все оплаты клиента до текущей даты</t>
  </si>
  <si>
    <t>среднее дней
 долга</t>
  </si>
  <si>
    <t>среднее</t>
  </si>
  <si>
    <t>сумма</t>
  </si>
  <si>
    <t xml:space="preserve">   =K43/J43 %</t>
  </si>
  <si>
    <t>График оплаты</t>
  </si>
  <si>
    <t xml:space="preserve">  =K11/J11</t>
  </si>
  <si>
    <t xml:space="preserve">   =СУММ по менеджеру</t>
  </si>
  <si>
    <t xml:space="preserve">   =СУММ по клиенту</t>
  </si>
  <si>
    <t xml:space="preserve">  =K11/J12</t>
  </si>
  <si>
    <t>Соглашение</t>
  </si>
  <si>
    <t xml:space="preserve">   =СУММ по соглашению</t>
  </si>
  <si>
    <t xml:space="preserve">  =K11/J13</t>
  </si>
  <si>
    <t xml:space="preserve">  =K11/J14</t>
  </si>
  <si>
    <t>Комментарий</t>
  </si>
  <si>
    <t>по менеджеру</t>
  </si>
  <si>
    <t xml:space="preserve">   =ДЗ по соглашению на дату отчета</t>
  </si>
  <si>
    <t xml:space="preserve">   =ДЗ по клиенту на дату отчета</t>
  </si>
  <si>
    <t xml:space="preserve">   =ДЗ по менеджеру на дату отчета</t>
  </si>
  <si>
    <t>Расход</t>
  </si>
  <si>
    <t>если (ДЗ по соглашению-сумма 
документа реализации)  больше нуля, то полная сумма документа,
иначе остаток разницы</t>
  </si>
  <si>
    <t xml:space="preserve">  =K14 если дата оплаты меньше текущей даты</t>
  </si>
  <si>
    <t>приходник или платежка или возврат или взаиморасчет или ввод начальных остатков</t>
  </si>
  <si>
    <t xml:space="preserve"> =сумма документа
 прихода</t>
  </si>
  <si>
    <t>Задолженность клиентов по срокам</t>
  </si>
  <si>
    <t>Дата отчета: 25.04.2017 0:00:00</t>
  </si>
  <si>
    <t>Классификация: Просроченная дебиторская задолженность</t>
  </si>
  <si>
    <t>Календарь:</t>
  </si>
  <si>
    <t>Данные отчета: В валюте регл. учета</t>
  </si>
  <si>
    <t>Организация В списке "ООО "Торговая Компания "К...; ООО АльфаКит; ООО Юпитер" И
Клиент В группе "КЛИЕНТЫ" И
Клиент.Основной менеджер В списке "Красников Олег Викторович"</t>
  </si>
  <si>
    <t>Клиент.Основной менеджер</t>
  </si>
  <si>
    <t>№ п/п</t>
  </si>
  <si>
    <t>Клиент</t>
  </si>
  <si>
    <t>ИП Кривко Олег Николаевич</t>
  </si>
  <si>
    <t xml:space="preserve">   =СУММ по контрагенту</t>
  </si>
  <si>
    <t>из соглашения</t>
  </si>
  <si>
    <t>Реализация товаров и услуг АК01-1723 от 02.12.2016 14:42:52</t>
  </si>
  <si>
    <t>Реализация товаров и услуг АК01-000631 от 31.03.2017 23:59:59</t>
  </si>
  <si>
    <t>Реализация товаров и услуг АК01-000632 от 31.03.2017 23:59:59</t>
  </si>
  <si>
    <t>Приходный кассовый ордер ЮП20-000022 от 14.12.2016 12:04:29</t>
  </si>
  <si>
    <t xml:space="preserve">  =максимум по 
соглашению</t>
  </si>
  <si>
    <t>Реализация товаров и услуг ЮП01-000279 от 16.04.2017 9:23:54</t>
  </si>
  <si>
    <t>Реализация товаров и услуг ЮП01-000279 от 26.04.2017 9:23:54</t>
  </si>
  <si>
    <t xml:space="preserve">   = 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</si>
</sst>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6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9"/>
      <name val="Arial"/>
      <family val="2"/>
    </font>
    <font>
      <sz val="12"/>
      <name val="Arial"/>
      <family val="2"/>
    </font>
    <font>
      <b/>
      <sz val="18"/>
      <name val="Arial"/>
      <family val="2"/>
      <charset val="204"/>
    </font>
    <font>
      <sz val="8"/>
      <color rgb="FFB2222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6"/>
    </xf>
    <xf numFmtId="0" fontId="1" fillId="0" borderId="1" xfId="0" applyFont="1" applyBorder="1" applyAlignment="1">
      <alignment horizontal="left" vertical="top" wrapText="1"/>
    </xf>
    <xf numFmtId="9" fontId="1" fillId="3" borderId="1" xfId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8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8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top" wrapText="1" indent="6"/>
    </xf>
    <xf numFmtId="4" fontId="2" fillId="6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 indent="4"/>
    </xf>
    <xf numFmtId="1" fontId="0" fillId="0" borderId="1" xfId="0" applyNumberFormat="1" applyBorder="1" applyAlignment="1">
      <alignment horizontal="center" vertical="top"/>
    </xf>
    <xf numFmtId="1" fontId="1" fillId="0" borderId="3" xfId="0" applyNumberFormat="1" applyFont="1" applyBorder="1" applyAlignment="1">
      <alignment horizontal="right" vertical="top"/>
    </xf>
    <xf numFmtId="4" fontId="0" fillId="0" borderId="3" xfId="0" applyNumberFormat="1" applyBorder="1" applyAlignment="1"/>
    <xf numFmtId="4" fontId="8" fillId="0" borderId="1" xfId="0" applyNumberFormat="1" applyFont="1" applyBorder="1" applyAlignment="1">
      <alignment horizontal="left" vertical="top" wrapText="1"/>
    </xf>
    <xf numFmtId="1" fontId="2" fillId="6" borderId="2" xfId="0" applyNumberFormat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 wrapText="1" indent="2"/>
    </xf>
    <xf numFmtId="4" fontId="15" fillId="4" borderId="1" xfId="0" applyNumberFormat="1" applyFont="1" applyFill="1" applyBorder="1" applyAlignment="1">
      <alignment horizontal="right" vertical="top"/>
    </xf>
    <xf numFmtId="165" fontId="15" fillId="4" borderId="1" xfId="0" applyNumberFormat="1" applyFont="1" applyFill="1" applyBorder="1" applyAlignment="1">
      <alignment horizontal="right" vertical="top"/>
    </xf>
    <xf numFmtId="4" fontId="8" fillId="4" borderId="5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9" fontId="15" fillId="4" borderId="1" xfId="1" applyFont="1" applyFill="1" applyBorder="1" applyAlignment="1">
      <alignment horizontal="right" vertical="top"/>
    </xf>
    <xf numFmtId="14" fontId="1" fillId="0" borderId="1" xfId="0" applyNumberFormat="1" applyFont="1" applyBorder="1" applyAlignment="1">
      <alignment horizontal="left" vertical="top" wrapText="1" indent="8"/>
    </xf>
    <xf numFmtId="14" fontId="0" fillId="0" borderId="0" xfId="0" applyNumberForma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0" fillId="0" borderId="5" xfId="0" applyNumberFormat="1" applyBorder="1" applyAlignment="1">
      <alignment vertical="top"/>
    </xf>
    <xf numFmtId="2" fontId="0" fillId="0" borderId="5" xfId="0" applyNumberFormat="1" applyBorder="1" applyAlignment="1">
      <alignment vertical="top"/>
    </xf>
    <xf numFmtId="4" fontId="0" fillId="0" borderId="1" xfId="0" applyNumberFormat="1" applyBorder="1" applyAlignment="1">
      <alignment horizontal="left" vertical="top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4" fontId="12" fillId="0" borderId="3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C1:P22"/>
  <sheetViews>
    <sheetView tabSelected="1" zoomScale="90" zoomScaleNormal="90" workbookViewId="0">
      <selection activeCell="L1" sqref="L1:N1"/>
    </sheetView>
  </sheetViews>
  <sheetFormatPr defaultColWidth="10.1640625" defaultRowHeight="11.45" customHeight="1" outlineLevelRow="4" x14ac:dyDescent="0.2"/>
  <cols>
    <col min="3" max="3" width="10.1640625" style="1" customWidth="1"/>
    <col min="4" max="4" width="3.5" style="1" customWidth="1"/>
    <col min="5" max="5" width="10.33203125" style="1" customWidth="1"/>
    <col min="6" max="6" width="63.6640625" style="1" customWidth="1"/>
    <col min="7" max="7" width="8.1640625" style="1" customWidth="1"/>
    <col min="8" max="8" width="24.83203125" style="1" customWidth="1"/>
    <col min="9" max="9" width="17" style="1" customWidth="1"/>
    <col min="10" max="10" width="12.83203125" style="1" customWidth="1"/>
    <col min="11" max="11" width="32.1640625" style="1" customWidth="1"/>
    <col min="12" max="12" width="25" style="1" bestFit="1" customWidth="1"/>
    <col min="13" max="13" width="32.83203125" style="1" customWidth="1"/>
    <col min="14" max="14" width="25" style="1" bestFit="1" customWidth="1"/>
    <col min="15" max="15" width="16.5" style="1" customWidth="1"/>
    <col min="16" max="16" width="52.5" style="1" bestFit="1" customWidth="1"/>
    <col min="17" max="17" width="44.83203125" customWidth="1"/>
  </cols>
  <sheetData>
    <row r="1" spans="3:16" ht="24.95" customHeight="1" x14ac:dyDescent="0.2">
      <c r="C1" s="33" t="s">
        <v>35</v>
      </c>
      <c r="D1" s="33"/>
      <c r="E1" s="33"/>
      <c r="F1" s="33"/>
      <c r="L1" s="48"/>
      <c r="M1" s="48"/>
      <c r="P1"/>
    </row>
    <row r="2" spans="3:16" s="1" customFormat="1" ht="9.9499999999999993" customHeight="1" x14ac:dyDescent="0.2"/>
    <row r="3" spans="3:16" ht="12.95" customHeight="1" outlineLevel="1" x14ac:dyDescent="0.2">
      <c r="C3" s="34" t="s">
        <v>0</v>
      </c>
      <c r="D3" s="34"/>
      <c r="E3" s="34" t="s">
        <v>36</v>
      </c>
      <c r="F3" s="34"/>
      <c r="G3" s="34"/>
      <c r="H3" s="34"/>
      <c r="P3"/>
    </row>
    <row r="4" spans="3:16" ht="12.95" customHeight="1" outlineLevel="1" x14ac:dyDescent="0.2">
      <c r="E4" s="34" t="s">
        <v>37</v>
      </c>
      <c r="F4" s="34"/>
      <c r="G4" s="34"/>
      <c r="H4" s="34"/>
      <c r="P4"/>
    </row>
    <row r="5" spans="3:16" ht="12.95" customHeight="1" outlineLevel="1" x14ac:dyDescent="0.2">
      <c r="E5" s="34" t="s">
        <v>38</v>
      </c>
      <c r="F5" s="34"/>
      <c r="G5" s="34"/>
      <c r="H5" s="34"/>
      <c r="P5"/>
    </row>
    <row r="6" spans="3:16" ht="12.95" customHeight="1" outlineLevel="1" x14ac:dyDescent="0.2">
      <c r="E6" s="34" t="s">
        <v>39</v>
      </c>
      <c r="F6" s="34"/>
      <c r="G6" s="34"/>
      <c r="H6" s="34"/>
    </row>
    <row r="7" spans="3:16" ht="38.1" customHeight="1" outlineLevel="1" x14ac:dyDescent="0.2">
      <c r="C7" s="34" t="s">
        <v>1</v>
      </c>
      <c r="D7" s="34"/>
      <c r="E7" s="35" t="s">
        <v>40</v>
      </c>
      <c r="F7" s="35"/>
      <c r="G7" s="35"/>
      <c r="P7"/>
    </row>
    <row r="8" spans="3:16" ht="12.95" customHeight="1" x14ac:dyDescent="0.2">
      <c r="C8" s="36" t="s">
        <v>41</v>
      </c>
      <c r="D8" s="36"/>
      <c r="E8" s="36"/>
      <c r="F8" s="36"/>
      <c r="G8" s="36"/>
      <c r="H8" s="16" t="s">
        <v>9</v>
      </c>
      <c r="I8" s="16" t="s">
        <v>16</v>
      </c>
      <c r="J8" s="16" t="s">
        <v>3</v>
      </c>
      <c r="K8" s="16" t="s">
        <v>30</v>
      </c>
      <c r="L8" s="16" t="s">
        <v>10</v>
      </c>
      <c r="M8" s="16" t="s">
        <v>4</v>
      </c>
      <c r="N8" s="16" t="s">
        <v>7</v>
      </c>
      <c r="O8" s="16" t="s">
        <v>8</v>
      </c>
      <c r="P8" s="17" t="s">
        <v>25</v>
      </c>
    </row>
    <row r="9" spans="3:16" ht="12.95" customHeight="1" x14ac:dyDescent="0.2">
      <c r="C9" s="36" t="s">
        <v>42</v>
      </c>
      <c r="D9" s="36"/>
      <c r="E9" s="36"/>
      <c r="F9" s="36" t="s">
        <v>43</v>
      </c>
      <c r="G9" s="36"/>
      <c r="H9" s="16"/>
      <c r="I9" s="16"/>
      <c r="J9" s="16"/>
      <c r="K9" s="16"/>
      <c r="L9" s="16"/>
      <c r="M9" s="16"/>
      <c r="N9" s="16"/>
      <c r="O9" s="16"/>
      <c r="P9" s="17"/>
    </row>
    <row r="10" spans="3:16" ht="26.1" customHeight="1" x14ac:dyDescent="0.2">
      <c r="C10" s="36" t="s">
        <v>2</v>
      </c>
      <c r="D10" s="36"/>
      <c r="E10" s="36"/>
      <c r="F10" s="36"/>
      <c r="G10" s="36"/>
      <c r="H10" s="16"/>
      <c r="I10" s="16"/>
      <c r="J10" s="16"/>
      <c r="K10" s="16"/>
      <c r="L10" s="16"/>
      <c r="M10" s="16"/>
      <c r="N10" s="16"/>
      <c r="O10" s="16"/>
      <c r="P10" s="18"/>
    </row>
    <row r="11" spans="3:16" ht="42.75" customHeight="1" x14ac:dyDescent="0.2">
      <c r="C11" s="22" t="s">
        <v>26</v>
      </c>
      <c r="D11" s="22"/>
      <c r="E11" s="22"/>
      <c r="F11" s="22"/>
      <c r="G11" s="22"/>
      <c r="H11" s="19" t="s">
        <v>18</v>
      </c>
      <c r="I11" s="10" t="s">
        <v>13</v>
      </c>
      <c r="J11" s="21" t="s">
        <v>12</v>
      </c>
      <c r="K11" s="19" t="s">
        <v>18</v>
      </c>
      <c r="L11" s="19" t="s">
        <v>18</v>
      </c>
      <c r="M11" s="19" t="s">
        <v>29</v>
      </c>
      <c r="N11" s="19" t="s">
        <v>18</v>
      </c>
      <c r="O11" s="9" t="s">
        <v>17</v>
      </c>
      <c r="P11"/>
    </row>
    <row r="12" spans="3:16" ht="37.5" customHeight="1" outlineLevel="1" x14ac:dyDescent="0.2">
      <c r="C12" s="37">
        <v>1</v>
      </c>
      <c r="D12" s="37"/>
      <c r="E12" s="37"/>
      <c r="F12" s="38" t="s">
        <v>44</v>
      </c>
      <c r="G12" s="38"/>
      <c r="H12" s="19" t="s">
        <v>19</v>
      </c>
      <c r="I12" s="42" t="s">
        <v>46</v>
      </c>
      <c r="J12" s="43" t="s">
        <v>54</v>
      </c>
      <c r="K12" s="39">
        <f>SUM(K15:K21)</f>
        <v>362949.99999999994</v>
      </c>
      <c r="L12" s="40">
        <v>100</v>
      </c>
      <c r="M12" s="41">
        <v>362900</v>
      </c>
      <c r="N12" s="39">
        <v>300000</v>
      </c>
      <c r="O12" s="46">
        <f>N12/M12</f>
        <v>0.82667401488013226</v>
      </c>
      <c r="P12"/>
    </row>
    <row r="13" spans="3:16" ht="30.75" customHeight="1" outlineLevel="1" x14ac:dyDescent="0.2">
      <c r="C13" s="14" t="s">
        <v>44</v>
      </c>
      <c r="D13" s="14"/>
      <c r="E13" s="14"/>
      <c r="F13" s="14"/>
      <c r="G13" s="14"/>
      <c r="H13" s="19" t="s">
        <v>45</v>
      </c>
      <c r="I13" s="42" t="s">
        <v>46</v>
      </c>
      <c r="J13" s="43" t="s">
        <v>54</v>
      </c>
      <c r="K13" s="19" t="s">
        <v>19</v>
      </c>
      <c r="L13" s="19" t="s">
        <v>19</v>
      </c>
      <c r="M13" s="19" t="s">
        <v>28</v>
      </c>
      <c r="N13" s="19" t="s">
        <v>19</v>
      </c>
      <c r="O13" s="9" t="s">
        <v>20</v>
      </c>
      <c r="P13"/>
    </row>
    <row r="14" spans="3:16" ht="41.25" customHeight="1" outlineLevel="2" x14ac:dyDescent="0.2">
      <c r="C14" s="20" t="s">
        <v>21</v>
      </c>
      <c r="D14" s="15"/>
      <c r="E14" s="15"/>
      <c r="F14" s="15"/>
      <c r="G14" s="15"/>
      <c r="H14" s="19" t="s">
        <v>22</v>
      </c>
      <c r="I14" s="23">
        <v>14</v>
      </c>
      <c r="J14" s="49" t="s">
        <v>51</v>
      </c>
      <c r="K14" s="19" t="s">
        <v>22</v>
      </c>
      <c r="L14" s="19" t="s">
        <v>22</v>
      </c>
      <c r="M14" s="19" t="s">
        <v>27</v>
      </c>
      <c r="N14" s="19" t="s">
        <v>22</v>
      </c>
      <c r="O14" s="9" t="s">
        <v>23</v>
      </c>
      <c r="P14"/>
    </row>
    <row r="15" spans="3:16" ht="57.75" customHeight="1" outlineLevel="3" x14ac:dyDescent="0.2">
      <c r="C15" s="47">
        <v>42720</v>
      </c>
      <c r="D15" s="12"/>
      <c r="E15" s="12"/>
      <c r="F15" s="44" t="s">
        <v>47</v>
      </c>
      <c r="G15" s="45"/>
      <c r="H15" s="7"/>
      <c r="I15" s="3"/>
      <c r="J15" s="5">
        <v>-131</v>
      </c>
      <c r="K15" s="28">
        <f>362950-K18-K19-K20-K21</f>
        <v>204436.98999999996</v>
      </c>
      <c r="L15" s="2"/>
      <c r="M15" s="26" t="s">
        <v>31</v>
      </c>
      <c r="N15" s="26" t="s">
        <v>32</v>
      </c>
      <c r="O15" s="9" t="s">
        <v>24</v>
      </c>
      <c r="P15"/>
    </row>
    <row r="16" spans="3:16" ht="73.5" customHeight="1" outlineLevel="4" x14ac:dyDescent="0.2">
      <c r="C16" s="30"/>
      <c r="D16" s="31"/>
      <c r="E16" s="32"/>
      <c r="F16" s="30" t="s">
        <v>33</v>
      </c>
      <c r="G16" s="32"/>
      <c r="H16" s="27" t="s">
        <v>11</v>
      </c>
      <c r="I16" s="4" t="s">
        <v>5</v>
      </c>
      <c r="L16" s="29" t="s">
        <v>34</v>
      </c>
      <c r="M16" s="54"/>
      <c r="N16" s="25"/>
      <c r="O16" s="9"/>
      <c r="P16"/>
    </row>
    <row r="17" spans="3:16" ht="11.1" customHeight="1" outlineLevel="4" x14ac:dyDescent="0.2">
      <c r="C17" s="12"/>
      <c r="D17" s="12"/>
      <c r="E17" s="12"/>
      <c r="F17" s="44" t="s">
        <v>50</v>
      </c>
      <c r="G17" s="44"/>
      <c r="H17" s="8"/>
      <c r="I17" s="4" t="s">
        <v>5</v>
      </c>
      <c r="J17" s="5"/>
      <c r="K17" s="24"/>
      <c r="L17" s="24">
        <v>100</v>
      </c>
      <c r="M17" s="55"/>
      <c r="N17" s="2"/>
      <c r="O17" s="2"/>
      <c r="P17"/>
    </row>
    <row r="18" spans="3:16" ht="11.1" customHeight="1" outlineLevel="4" x14ac:dyDescent="0.2">
      <c r="C18" s="47">
        <v>42839</v>
      </c>
      <c r="D18" s="12"/>
      <c r="E18" s="12"/>
      <c r="F18" s="44" t="s">
        <v>48</v>
      </c>
      <c r="G18" s="44"/>
      <c r="H18" s="8"/>
      <c r="I18" s="4" t="s">
        <v>5</v>
      </c>
      <c r="J18" s="5">
        <v>-12</v>
      </c>
      <c r="K18" s="51">
        <v>77786.02</v>
      </c>
      <c r="L18" s="24"/>
      <c r="M18" s="51">
        <v>77786.02</v>
      </c>
      <c r="N18" s="53">
        <f>K18</f>
        <v>77786.02</v>
      </c>
      <c r="O18" s="46">
        <f>N18/M18</f>
        <v>1</v>
      </c>
      <c r="P18"/>
    </row>
    <row r="19" spans="3:16" ht="11.1" customHeight="1" outlineLevel="4" x14ac:dyDescent="0.2">
      <c r="C19" s="47">
        <v>42839</v>
      </c>
      <c r="D19" s="12"/>
      <c r="E19" s="12"/>
      <c r="F19" s="44" t="s">
        <v>49</v>
      </c>
      <c r="G19" s="44"/>
      <c r="H19" s="8"/>
      <c r="I19" s="4" t="s">
        <v>5</v>
      </c>
      <c r="J19" s="5">
        <v>-12</v>
      </c>
      <c r="K19" s="51">
        <v>47307.09</v>
      </c>
      <c r="L19" s="24"/>
      <c r="M19" s="56">
        <v>47307.09</v>
      </c>
      <c r="N19" s="53">
        <f>N12-K15-N18</f>
        <v>17776.990000000034</v>
      </c>
      <c r="O19" s="46">
        <f>N19/M19</f>
        <v>0.37577855666032378</v>
      </c>
      <c r="P19"/>
    </row>
    <row r="20" spans="3:16" ht="11.1" customHeight="1" outlineLevel="4" x14ac:dyDescent="0.2">
      <c r="C20" s="47">
        <v>42855</v>
      </c>
      <c r="D20" s="12"/>
      <c r="E20" s="12"/>
      <c r="F20" s="50" t="s">
        <v>52</v>
      </c>
      <c r="G20" s="44"/>
      <c r="H20" s="8"/>
      <c r="I20" s="4" t="s">
        <v>5</v>
      </c>
      <c r="J20" s="5"/>
      <c r="K20" s="51">
        <v>32801.919999999998</v>
      </c>
      <c r="L20" s="24"/>
      <c r="M20" s="56">
        <v>32801.919999999998</v>
      </c>
      <c r="N20" s="2"/>
      <c r="O20" s="2"/>
      <c r="P20"/>
    </row>
    <row r="21" spans="3:16" ht="11.1" customHeight="1" outlineLevel="4" x14ac:dyDescent="0.2">
      <c r="C21" s="47">
        <v>42865</v>
      </c>
      <c r="D21" s="12"/>
      <c r="E21" s="12"/>
      <c r="F21" s="50" t="s">
        <v>53</v>
      </c>
      <c r="G21" s="44"/>
      <c r="H21" s="8"/>
      <c r="I21" s="4" t="s">
        <v>5</v>
      </c>
      <c r="J21" s="5"/>
      <c r="K21" s="52">
        <v>617.98</v>
      </c>
      <c r="L21" s="24"/>
      <c r="M21" s="57">
        <v>567.98000000006869</v>
      </c>
      <c r="N21" s="2"/>
      <c r="O21" s="2"/>
      <c r="P21"/>
    </row>
    <row r="22" spans="3:16" ht="39.75" customHeight="1" x14ac:dyDescent="0.2">
      <c r="C22" s="13" t="s">
        <v>6</v>
      </c>
      <c r="D22" s="13"/>
      <c r="E22" s="13"/>
      <c r="F22" s="13"/>
      <c r="G22" s="13"/>
      <c r="H22" s="10" t="s">
        <v>14</v>
      </c>
      <c r="I22" s="10" t="s">
        <v>13</v>
      </c>
      <c r="J22" s="11" t="s">
        <v>12</v>
      </c>
      <c r="K22" s="11"/>
      <c r="L22" s="10" t="s">
        <v>14</v>
      </c>
      <c r="M22" s="10" t="s">
        <v>14</v>
      </c>
      <c r="N22" s="10" t="s">
        <v>14</v>
      </c>
      <c r="O22" s="6" t="s">
        <v>15</v>
      </c>
      <c r="P22"/>
    </row>
  </sheetData>
  <mergeCells count="28">
    <mergeCell ref="E7:G7"/>
    <mergeCell ref="C12:E12"/>
    <mergeCell ref="F12:G12"/>
    <mergeCell ref="C13:G13"/>
    <mergeCell ref="K8:K10"/>
    <mergeCell ref="P8:P10"/>
    <mergeCell ref="C10:G10"/>
    <mergeCell ref="C11:G11"/>
    <mergeCell ref="C14:G14"/>
    <mergeCell ref="J8:J10"/>
    <mergeCell ref="M8:M10"/>
    <mergeCell ref="N8:N10"/>
    <mergeCell ref="C8:G8"/>
    <mergeCell ref="C9:E9"/>
    <mergeCell ref="F9:G9"/>
    <mergeCell ref="C18:E18"/>
    <mergeCell ref="C19:E19"/>
    <mergeCell ref="I8:I10"/>
    <mergeCell ref="C15:E15"/>
    <mergeCell ref="C17:E17"/>
    <mergeCell ref="C16:E16"/>
    <mergeCell ref="F16:G16"/>
    <mergeCell ref="C20:E20"/>
    <mergeCell ref="C21:E21"/>
    <mergeCell ref="C22:G22"/>
    <mergeCell ref="O8:O10"/>
    <mergeCell ref="H8:H10"/>
    <mergeCell ref="L8:L10"/>
  </mergeCell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marketolog</dc:creator>
  <cp:lastModifiedBy>Алия Казанцева</cp:lastModifiedBy>
  <dcterms:created xsi:type="dcterms:W3CDTF">2014-12-05T12:01:00Z</dcterms:created>
  <dcterms:modified xsi:type="dcterms:W3CDTF">2017-04-26T11:35:55Z</dcterms:modified>
</cp:coreProperties>
</file>