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W41" i="1" l="1"/>
  <c r="X41" i="1"/>
  <c r="Y41" i="1"/>
  <c r="Z41" i="1"/>
  <c r="AA41" i="1"/>
  <c r="AB41" i="1"/>
  <c r="W45" i="1"/>
  <c r="X45" i="1"/>
  <c r="Y45" i="1"/>
  <c r="Z45" i="1"/>
  <c r="AA45" i="1"/>
  <c r="AB45" i="1"/>
  <c r="V45" i="1"/>
  <c r="V41" i="1"/>
  <c r="V40" i="1" s="1"/>
  <c r="C49" i="1" s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D12" i="1"/>
  <c r="E12" i="1"/>
  <c r="E11" i="1" s="1"/>
  <c r="F12" i="1"/>
  <c r="G12" i="1"/>
  <c r="G11" i="1" s="1"/>
  <c r="H12" i="1"/>
  <c r="I12" i="1"/>
  <c r="I11" i="1" s="1"/>
  <c r="J12" i="1"/>
  <c r="K12" i="1"/>
  <c r="K11" i="1" s="1"/>
  <c r="L12" i="1"/>
  <c r="M12" i="1"/>
  <c r="M11" i="1" s="1"/>
  <c r="N12" i="1"/>
  <c r="O12" i="1"/>
  <c r="O11" i="1" s="1"/>
  <c r="P12" i="1"/>
  <c r="Q12" i="1"/>
  <c r="Q11" i="1" s="1"/>
  <c r="R12" i="1"/>
  <c r="S12" i="1"/>
  <c r="S11" i="1" s="1"/>
  <c r="T12" i="1"/>
  <c r="D11" i="1"/>
  <c r="F11" i="1"/>
  <c r="H11" i="1"/>
  <c r="J11" i="1"/>
  <c r="L11" i="1"/>
  <c r="N11" i="1"/>
  <c r="P11" i="1"/>
  <c r="R11" i="1"/>
  <c r="T11" i="1"/>
  <c r="U12" i="1"/>
  <c r="U17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U33" i="1"/>
  <c r="U32" i="1" s="1"/>
  <c r="AB40" i="1" l="1"/>
  <c r="Z40" i="1"/>
  <c r="X40" i="1"/>
  <c r="AA40" i="1"/>
  <c r="Y40" i="1"/>
  <c r="W40" i="1"/>
  <c r="C35" i="1"/>
  <c r="S32" i="1"/>
  <c r="Q32" i="1"/>
  <c r="O32" i="1"/>
  <c r="M32" i="1"/>
  <c r="K32" i="1"/>
  <c r="I32" i="1"/>
  <c r="G32" i="1"/>
  <c r="E32" i="1"/>
  <c r="T32" i="1"/>
  <c r="R32" i="1"/>
  <c r="P32" i="1"/>
  <c r="N32" i="1"/>
  <c r="L32" i="1"/>
  <c r="J32" i="1"/>
  <c r="H32" i="1"/>
  <c r="F32" i="1"/>
  <c r="C33" i="1"/>
  <c r="C17" i="1"/>
  <c r="U11" i="1"/>
  <c r="C11" i="1"/>
  <c r="D32" i="1"/>
  <c r="C12" i="1"/>
  <c r="C32" i="1" l="1"/>
  <c r="C48" i="1" s="1"/>
</calcChain>
</file>

<file path=xl/sharedStrings.xml><?xml version="1.0" encoding="utf-8"?>
<sst xmlns="http://schemas.openxmlformats.org/spreadsheetml/2006/main" count="131" uniqueCount="63">
  <si>
    <t>Движения денежных средств</t>
  </si>
  <si>
    <t>Период: 01.02.2013 - 18.02.2013</t>
  </si>
  <si>
    <t>Показатели: Сумма упр. учета;</t>
  </si>
  <si>
    <t>Группировки строк: Банковский счет / касса (Элементы); Приход расход (Элементы); Статья движения денежных средств (Элементы);</t>
  </si>
  <si>
    <t>Группировки колонок: Вид денежных средств (Элементы); По дням (Элементы);</t>
  </si>
  <si>
    <t>Отборы:
Банковский счет / касса В группе из списка (Касса Магазина; Касса в Офисе; ФИЛИАЛ ОАО "БИНБАНК" В РО...; ЮГО-ЗАПАДНЫЙ БАНК СБЕРБАН...);</t>
  </si>
  <si>
    <t>Банковский счет / касса</t>
  </si>
  <si>
    <t>Наличные</t>
  </si>
  <si>
    <t>Безналичные</t>
  </si>
  <si>
    <t>Приход расход</t>
  </si>
  <si>
    <t>Итог</t>
  </si>
  <si>
    <t>01.02.2013</t>
  </si>
  <si>
    <t>02.02.2013</t>
  </si>
  <si>
    <t>03.02.2013</t>
  </si>
  <si>
    <t>04.02.2013</t>
  </si>
  <si>
    <t>05.02.2013</t>
  </si>
  <si>
    <t>06.02.2013</t>
  </si>
  <si>
    <t>07.02.2013</t>
  </si>
  <si>
    <t>08.02.2013</t>
  </si>
  <si>
    <t>09.02.2013</t>
  </si>
  <si>
    <t>10.02.2013</t>
  </si>
  <si>
    <t>11.02.2013</t>
  </si>
  <si>
    <t>12.02.2013</t>
  </si>
  <si>
    <t>13.02.2013</t>
  </si>
  <si>
    <t>14.02.2013</t>
  </si>
  <si>
    <t>15.02.2013</t>
  </si>
  <si>
    <t>16.02.2013</t>
  </si>
  <si>
    <t>17.02.2013</t>
  </si>
  <si>
    <t>18.02.2013</t>
  </si>
  <si>
    <t>Статья движения денежных средств</t>
  </si>
  <si>
    <t>Сумма упр. учета</t>
  </si>
  <si>
    <t>Касса в Офисе</t>
  </si>
  <si>
    <t>Приход</t>
  </si>
  <si>
    <t>18.1 Излишек</t>
  </si>
  <si>
    <t>9 Оплата от Оптового покупателя</t>
  </si>
  <si>
    <t>9.1 Приход денежных средств розничная выручка</t>
  </si>
  <si>
    <t>9.3 Внутреннее перемещение оптовой выручки из магазина</t>
  </si>
  <si>
    <t>Расход</t>
  </si>
  <si>
    <t>1 АХО</t>
  </si>
  <si>
    <t>16 Размен для магазина</t>
  </si>
  <si>
    <t>18 Недостача</t>
  </si>
  <si>
    <t>2 Оплата ГСМ</t>
  </si>
  <si>
    <t>2.1 Оплата ГСМ на отопление</t>
  </si>
  <si>
    <t>20 Выдача денежных средств подотчетнику</t>
  </si>
  <si>
    <t>30 Выдача заработной платы и авансов</t>
  </si>
  <si>
    <t>4 Оплата за канцтовары</t>
  </si>
  <si>
    <t>40 Оплата поставщику за товары</t>
  </si>
  <si>
    <t>5 Коммерческие расходы</t>
  </si>
  <si>
    <t>6 Оплата за аренду</t>
  </si>
  <si>
    <t>8 Оплата за доставку, разгрузку товара</t>
  </si>
  <si>
    <t>9.2 Возврат денежных средств покупателю</t>
  </si>
  <si>
    <t>9.5 Взнос оптово-розничной выручки в банк</t>
  </si>
  <si>
    <t>Касса Магазина</t>
  </si>
  <si>
    <t>ЮГО-ЗАПАДНЫЙ БАНК СБЕРБАНКА РФ (Расчетный)</t>
  </si>
  <si>
    <t>9.4.Приход денежных средств займ учредителя</t>
  </si>
  <si>
    <t>19 Расходы безналичных денежных средств на ведение банковского счета</t>
  </si>
  <si>
    <t>ИТОГО наличные деньги</t>
  </si>
  <si>
    <t>ИТОГО безналичные деньги</t>
  </si>
  <si>
    <t>Итог по "Кассе в офисе" = Приход - Расход</t>
  </si>
  <si>
    <t>Итог по "Кассе в магазине" = Приход - Расход</t>
  </si>
  <si>
    <t>ИТОГО безналичные деньги = Складываются итоги по всем расчетным счетам участвующими в отборе</t>
  </si>
  <si>
    <t>ИТОГО наличные деньги = Складываются все итоги по кассам участвующими в отборе</t>
  </si>
  <si>
    <t xml:space="preserve">Добавить две дополнительные строки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</si>
</sst>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b/>
      <sz val="12"/>
      <name val="Arial"/>
      <family val="2"/>
    </font>
    <font>
      <b/>
      <sz val="8"/>
      <color indexed="24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2" fillId="2" borderId="1" xfId="0" applyNumberFormat="1" applyFont="1" applyFill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2" fillId="2" borderId="1" xfId="0" applyNumberFormat="1" applyFont="1" applyFill="1" applyBorder="1" applyAlignment="1">
      <alignment horizontal="right" vertical="top" wrapText="1"/>
    </xf>
    <xf numFmtId="0" fontId="3" fillId="3" borderId="1" xfId="0" applyNumberFormat="1" applyFont="1" applyFill="1" applyBorder="1" applyAlignment="1">
      <alignment horizontal="left" vertical="top" wrapText="1" indent="1"/>
    </xf>
    <xf numFmtId="4" fontId="4" fillId="3" borderId="1" xfId="0" applyNumberFormat="1" applyFont="1" applyFill="1" applyBorder="1" applyAlignment="1">
      <alignment horizontal="right" vertical="top" wrapText="1"/>
    </xf>
    <xf numFmtId="0" fontId="4" fillId="3" borderId="1" xfId="0" applyNumberFormat="1" applyFont="1" applyFill="1" applyBorder="1" applyAlignment="1">
      <alignment horizontal="right" vertical="top" wrapText="1"/>
    </xf>
    <xf numFmtId="0" fontId="4" fillId="3" borderId="1" xfId="0" applyNumberFormat="1" applyFont="1" applyFill="1" applyBorder="1" applyAlignment="1">
      <alignment horizontal="left" vertical="top" wrapText="1" indent="2"/>
    </xf>
    <xf numFmtId="2" fontId="4" fillId="3" borderId="1" xfId="0" applyNumberFormat="1" applyFont="1" applyFill="1" applyBorder="1" applyAlignment="1">
      <alignment horizontal="right" vertical="top" wrapText="1"/>
    </xf>
    <xf numFmtId="4" fontId="5" fillId="4" borderId="1" xfId="0" applyNumberFormat="1" applyFont="1" applyFill="1" applyBorder="1" applyAlignment="1">
      <alignment horizontal="right" vertical="top" wrapText="1"/>
    </xf>
    <xf numFmtId="0" fontId="6" fillId="5" borderId="0" xfId="0" applyFont="1" applyFill="1" applyAlignment="1">
      <alignment horizontal="right"/>
    </xf>
    <xf numFmtId="4" fontId="6" fillId="5" borderId="0" xfId="0" applyNumberFormat="1" applyFont="1" applyFill="1" applyAlignment="1">
      <alignment horizontal="right"/>
    </xf>
    <xf numFmtId="0" fontId="7" fillId="6" borderId="0" xfId="0" applyFont="1" applyFill="1" applyAlignment="1">
      <alignment horizontal="left"/>
    </xf>
    <xf numFmtId="0" fontId="0" fillId="0" borderId="0" xfId="0" applyNumberForma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94304"/>
      <rgbColor rgb="00993366"/>
      <rgbColor rgb="00B3AC86"/>
      <rgbColor rgb="00CCFFFF"/>
      <rgbColor rgb="00EAE5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B58"/>
  <sheetViews>
    <sheetView tabSelected="1" workbookViewId="0">
      <pane xSplit="3" topLeftCell="N1" activePane="topRight" state="frozenSplit"/>
      <selection pane="topRight" activeCell="B63" sqref="B63"/>
    </sheetView>
  </sheetViews>
  <sheetFormatPr defaultRowHeight="11.25" outlineLevelRow="2" outlineLevelCol="1" x14ac:dyDescent="0.2"/>
  <cols>
    <col min="1" max="1" width="2.33203125" style="1" customWidth="1"/>
    <col min="2" max="2" width="58.1640625" style="1" customWidth="1"/>
    <col min="3" max="3" width="17.1640625" style="1" customWidth="1"/>
    <col min="4" max="21" width="17.1640625" style="1" customWidth="1" outlineLevel="1"/>
    <col min="22" max="22" width="17.1640625" style="1" customWidth="1"/>
    <col min="23" max="28" width="17.1640625" style="1" customWidth="1" outlineLevel="1"/>
    <col min="29" max="256" width="10.6640625" customWidth="1"/>
  </cols>
  <sheetData>
    <row r="1" spans="1:28" s="1" customFormat="1" ht="15.75" hidden="1" customHeight="1" x14ac:dyDescent="0.2">
      <c r="B1" s="2" t="s">
        <v>0</v>
      </c>
    </row>
    <row r="2" spans="1:28" s="1" customFormat="1" ht="11.25" hidden="1" customHeight="1" x14ac:dyDescent="0.2">
      <c r="B2" s="3" t="s">
        <v>1</v>
      </c>
    </row>
    <row r="3" spans="1:28" s="1" customFormat="1" ht="11.25" hidden="1" customHeight="1" x14ac:dyDescent="0.2">
      <c r="B3" s="3" t="s">
        <v>2</v>
      </c>
    </row>
    <row r="4" spans="1:28" s="1" customFormat="1" ht="11.25" hidden="1" customHeight="1" x14ac:dyDescent="0.2">
      <c r="B4" s="3" t="s">
        <v>3</v>
      </c>
    </row>
    <row r="5" spans="1:28" s="1" customFormat="1" ht="11.25" hidden="1" customHeight="1" x14ac:dyDescent="0.2">
      <c r="B5" s="3" t="s">
        <v>4</v>
      </c>
    </row>
    <row r="6" spans="1:28" s="1" customFormat="1" ht="22.9" hidden="1" customHeight="1" x14ac:dyDescent="0.2">
      <c r="B6" s="19" t="s">
        <v>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hidden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ht="11.85" customHeight="1" x14ac:dyDescent="0.2">
      <c r="A8"/>
      <c r="B8" s="4" t="s">
        <v>6</v>
      </c>
      <c r="C8" s="4" t="s">
        <v>7</v>
      </c>
      <c r="D8" s="5" t="s">
        <v>7</v>
      </c>
      <c r="E8" s="5" t="s">
        <v>7</v>
      </c>
      <c r="F8" s="5" t="s">
        <v>7</v>
      </c>
      <c r="G8" s="5" t="s">
        <v>7</v>
      </c>
      <c r="H8" s="5" t="s">
        <v>7</v>
      </c>
      <c r="I8" s="5" t="s">
        <v>7</v>
      </c>
      <c r="J8" s="5" t="s">
        <v>7</v>
      </c>
      <c r="K8" s="5" t="s">
        <v>7</v>
      </c>
      <c r="L8" s="5" t="s">
        <v>7</v>
      </c>
      <c r="M8" s="5" t="s">
        <v>7</v>
      </c>
      <c r="N8" s="5" t="s">
        <v>7</v>
      </c>
      <c r="O8" s="5" t="s">
        <v>7</v>
      </c>
      <c r="P8" s="5" t="s">
        <v>7</v>
      </c>
      <c r="Q8" s="5" t="s">
        <v>7</v>
      </c>
      <c r="R8" s="5" t="s">
        <v>7</v>
      </c>
      <c r="S8" s="5" t="s">
        <v>7</v>
      </c>
      <c r="T8" s="5" t="s">
        <v>7</v>
      </c>
      <c r="U8" s="5" t="s">
        <v>7</v>
      </c>
      <c r="V8" s="4" t="s">
        <v>8</v>
      </c>
      <c r="W8" s="5" t="s">
        <v>8</v>
      </c>
      <c r="X8" s="5" t="s">
        <v>8</v>
      </c>
      <c r="Y8" s="5" t="s">
        <v>8</v>
      </c>
      <c r="Z8" s="5" t="s">
        <v>8</v>
      </c>
      <c r="AA8" s="5" t="s">
        <v>8</v>
      </c>
      <c r="AB8" s="5" t="s">
        <v>8</v>
      </c>
    </row>
    <row r="9" spans="1:28" ht="11.85" customHeight="1" x14ac:dyDescent="0.2">
      <c r="A9"/>
      <c r="B9" s="4" t="s">
        <v>9</v>
      </c>
      <c r="C9" s="6" t="s">
        <v>10</v>
      </c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  <c r="I9" s="5" t="s">
        <v>16</v>
      </c>
      <c r="J9" s="5" t="s">
        <v>17</v>
      </c>
      <c r="K9" s="5" t="s">
        <v>18</v>
      </c>
      <c r="L9" s="5" t="s">
        <v>19</v>
      </c>
      <c r="M9" s="5" t="s">
        <v>20</v>
      </c>
      <c r="N9" s="5" t="s">
        <v>21</v>
      </c>
      <c r="O9" s="5" t="s">
        <v>22</v>
      </c>
      <c r="P9" s="5" t="s">
        <v>23</v>
      </c>
      <c r="Q9" s="5" t="s">
        <v>24</v>
      </c>
      <c r="R9" s="5" t="s">
        <v>25</v>
      </c>
      <c r="S9" s="5" t="s">
        <v>26</v>
      </c>
      <c r="T9" s="5" t="s">
        <v>27</v>
      </c>
      <c r="U9" s="5" t="s">
        <v>28</v>
      </c>
      <c r="V9" s="6" t="s">
        <v>10</v>
      </c>
      <c r="W9" s="5" t="s">
        <v>11</v>
      </c>
      <c r="X9" s="5" t="s">
        <v>16</v>
      </c>
      <c r="Y9" s="5" t="s">
        <v>17</v>
      </c>
      <c r="Z9" s="5" t="s">
        <v>18</v>
      </c>
      <c r="AA9" s="5" t="s">
        <v>21</v>
      </c>
      <c r="AB9" s="5" t="s">
        <v>22</v>
      </c>
    </row>
    <row r="10" spans="1:28" ht="11.85" customHeight="1" x14ac:dyDescent="0.2">
      <c r="A10"/>
      <c r="B10" s="4" t="s">
        <v>29</v>
      </c>
      <c r="C10" s="6" t="s">
        <v>30</v>
      </c>
      <c r="D10" s="7" t="s">
        <v>30</v>
      </c>
      <c r="E10" s="7" t="s">
        <v>30</v>
      </c>
      <c r="F10" s="7" t="s">
        <v>30</v>
      </c>
      <c r="G10" s="7" t="s">
        <v>30</v>
      </c>
      <c r="H10" s="7" t="s">
        <v>30</v>
      </c>
      <c r="I10" s="7" t="s">
        <v>30</v>
      </c>
      <c r="J10" s="7" t="s">
        <v>30</v>
      </c>
      <c r="K10" s="7" t="s">
        <v>30</v>
      </c>
      <c r="L10" s="7" t="s">
        <v>30</v>
      </c>
      <c r="M10" s="7" t="s">
        <v>30</v>
      </c>
      <c r="N10" s="7" t="s">
        <v>30</v>
      </c>
      <c r="O10" s="7" t="s">
        <v>30</v>
      </c>
      <c r="P10" s="7" t="s">
        <v>30</v>
      </c>
      <c r="Q10" s="7" t="s">
        <v>30</v>
      </c>
      <c r="R10" s="7" t="s">
        <v>30</v>
      </c>
      <c r="S10" s="7" t="s">
        <v>30</v>
      </c>
      <c r="T10" s="7" t="s">
        <v>30</v>
      </c>
      <c r="U10" s="7" t="s">
        <v>30</v>
      </c>
      <c r="V10" s="6" t="s">
        <v>30</v>
      </c>
      <c r="W10" s="7" t="s">
        <v>30</v>
      </c>
      <c r="X10" s="7" t="s">
        <v>30</v>
      </c>
      <c r="Y10" s="7" t="s">
        <v>30</v>
      </c>
      <c r="Z10" s="7" t="s">
        <v>30</v>
      </c>
      <c r="AA10" s="7" t="s">
        <v>30</v>
      </c>
      <c r="AB10" s="7" t="s">
        <v>30</v>
      </c>
    </row>
    <row r="11" spans="1:28" ht="11.85" customHeight="1" x14ac:dyDescent="0.2">
      <c r="A11"/>
      <c r="B11" s="4" t="s">
        <v>31</v>
      </c>
      <c r="C11" s="8">
        <f>SUM(D11:U11)</f>
        <v>223686.57</v>
      </c>
      <c r="D11" s="8">
        <f t="shared" ref="D11:T11" si="0">D12-D17</f>
        <v>34740.239999999998</v>
      </c>
      <c r="E11" s="8">
        <f t="shared" si="0"/>
        <v>36647.72</v>
      </c>
      <c r="F11" s="8">
        <f t="shared" si="0"/>
        <v>30045.040000000001</v>
      </c>
      <c r="G11" s="8">
        <f t="shared" si="0"/>
        <v>-6266</v>
      </c>
      <c r="H11" s="8">
        <f t="shared" si="0"/>
        <v>-187086</v>
      </c>
      <c r="I11" s="8">
        <f t="shared" si="0"/>
        <v>11587</v>
      </c>
      <c r="J11" s="8">
        <f t="shared" si="0"/>
        <v>29078.050000000003</v>
      </c>
      <c r="K11" s="8">
        <f t="shared" si="0"/>
        <v>46915.490000000005</v>
      </c>
      <c r="L11" s="8">
        <f t="shared" si="0"/>
        <v>78293.73</v>
      </c>
      <c r="M11" s="8">
        <f t="shared" si="0"/>
        <v>19459.8</v>
      </c>
      <c r="N11" s="8">
        <f t="shared" si="0"/>
        <v>-200545.27999999997</v>
      </c>
      <c r="O11" s="8">
        <f t="shared" si="0"/>
        <v>21754.73</v>
      </c>
      <c r="P11" s="8">
        <f t="shared" si="0"/>
        <v>6395.6</v>
      </c>
      <c r="Q11" s="8">
        <f t="shared" si="0"/>
        <v>17974</v>
      </c>
      <c r="R11" s="8">
        <f t="shared" si="0"/>
        <v>81942.399999999994</v>
      </c>
      <c r="S11" s="8">
        <f t="shared" si="0"/>
        <v>34489.85</v>
      </c>
      <c r="T11" s="8">
        <f t="shared" si="0"/>
        <v>137645.4</v>
      </c>
      <c r="U11" s="8">
        <f>U12-U17</f>
        <v>30614.800000000003</v>
      </c>
      <c r="V11" s="9"/>
      <c r="W11" s="9"/>
      <c r="X11" s="9"/>
      <c r="Y11" s="9"/>
      <c r="Z11" s="9"/>
      <c r="AA11" s="9"/>
      <c r="AB11" s="9"/>
    </row>
    <row r="12" spans="1:28" ht="11.85" customHeight="1" outlineLevel="1" collapsed="1" x14ac:dyDescent="0.2">
      <c r="A12"/>
      <c r="B12" s="10" t="s">
        <v>32</v>
      </c>
      <c r="C12" s="11">
        <f>SUM(D12:U12)</f>
        <v>964472.89</v>
      </c>
      <c r="D12" s="15">
        <f t="shared" ref="D12:T12" si="1">SUM(D13:D16)</f>
        <v>41348.239999999998</v>
      </c>
      <c r="E12" s="15">
        <f t="shared" si="1"/>
        <v>44152.72</v>
      </c>
      <c r="F12" s="15">
        <f t="shared" si="1"/>
        <v>35045.040000000001</v>
      </c>
      <c r="G12" s="15">
        <f t="shared" si="1"/>
        <v>40380</v>
      </c>
      <c r="H12" s="15">
        <f t="shared" si="1"/>
        <v>67694</v>
      </c>
      <c r="I12" s="15">
        <f t="shared" si="1"/>
        <v>22153</v>
      </c>
      <c r="J12" s="15">
        <f t="shared" si="1"/>
        <v>35334.050000000003</v>
      </c>
      <c r="K12" s="15">
        <f t="shared" si="1"/>
        <v>55225.490000000005</v>
      </c>
      <c r="L12" s="15">
        <f t="shared" si="1"/>
        <v>83519.73</v>
      </c>
      <c r="M12" s="15">
        <f t="shared" si="1"/>
        <v>24690.799999999999</v>
      </c>
      <c r="N12" s="15">
        <f t="shared" si="1"/>
        <v>140185.82</v>
      </c>
      <c r="O12" s="15">
        <f t="shared" si="1"/>
        <v>30563.55</v>
      </c>
      <c r="P12" s="15">
        <f t="shared" si="1"/>
        <v>12530</v>
      </c>
      <c r="Q12" s="15">
        <f t="shared" si="1"/>
        <v>23151</v>
      </c>
      <c r="R12" s="15">
        <f t="shared" si="1"/>
        <v>87593.4</v>
      </c>
      <c r="S12" s="15">
        <f t="shared" si="1"/>
        <v>43015.85</v>
      </c>
      <c r="T12" s="15">
        <f t="shared" si="1"/>
        <v>143024.4</v>
      </c>
      <c r="U12" s="15">
        <f>SUM(U13:U16)</f>
        <v>34865.800000000003</v>
      </c>
      <c r="V12" s="12"/>
      <c r="W12" s="12"/>
      <c r="X12" s="12"/>
      <c r="Y12" s="12"/>
      <c r="Z12" s="12"/>
      <c r="AA12" s="12"/>
      <c r="AB12" s="12"/>
    </row>
    <row r="13" spans="1:28" ht="11.85" hidden="1" customHeight="1" outlineLevel="2" x14ac:dyDescent="0.2">
      <c r="A13"/>
      <c r="B13" s="13" t="s">
        <v>33</v>
      </c>
      <c r="C13" s="11">
        <v>1015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4">
        <v>48</v>
      </c>
      <c r="S13" s="12"/>
      <c r="T13" s="14">
        <v>967</v>
      </c>
      <c r="U13" s="12"/>
      <c r="V13" s="12"/>
      <c r="W13" s="12"/>
      <c r="X13" s="12"/>
      <c r="Y13" s="12"/>
      <c r="Z13" s="12"/>
      <c r="AA13" s="12"/>
      <c r="AB13" s="12"/>
    </row>
    <row r="14" spans="1:28" ht="11.85" hidden="1" customHeight="1" outlineLevel="2" x14ac:dyDescent="0.2">
      <c r="A14"/>
      <c r="B14" s="13" t="s">
        <v>34</v>
      </c>
      <c r="C14" s="11">
        <v>165105.72</v>
      </c>
      <c r="D14" s="12"/>
      <c r="E14" s="12"/>
      <c r="F14" s="12"/>
      <c r="G14" s="11">
        <v>6000</v>
      </c>
      <c r="H14" s="11">
        <v>39402</v>
      </c>
      <c r="I14" s="12"/>
      <c r="J14" s="12"/>
      <c r="K14" s="12"/>
      <c r="L14" s="12"/>
      <c r="M14" s="12"/>
      <c r="N14" s="11">
        <v>119703.72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1:28" ht="11.85" hidden="1" customHeight="1" outlineLevel="2" x14ac:dyDescent="0.2">
      <c r="A15"/>
      <c r="B15" s="13" t="s">
        <v>35</v>
      </c>
      <c r="C15" s="11">
        <v>390821.58</v>
      </c>
      <c r="D15" s="11">
        <v>15109.24</v>
      </c>
      <c r="E15" s="11">
        <v>44152.72</v>
      </c>
      <c r="F15" s="11">
        <v>24420.04</v>
      </c>
      <c r="G15" s="11">
        <v>14100</v>
      </c>
      <c r="H15" s="11">
        <v>10621</v>
      </c>
      <c r="I15" s="11">
        <v>19083</v>
      </c>
      <c r="J15" s="11">
        <v>22982.05</v>
      </c>
      <c r="K15" s="11">
        <v>20225.490000000002</v>
      </c>
      <c r="L15" s="11">
        <v>40141.14</v>
      </c>
      <c r="M15" s="11">
        <v>24690.799999999999</v>
      </c>
      <c r="N15" s="11">
        <v>16579.099999999999</v>
      </c>
      <c r="O15" s="11">
        <v>12337.55</v>
      </c>
      <c r="P15" s="11">
        <v>12530</v>
      </c>
      <c r="Q15" s="11">
        <v>17760</v>
      </c>
      <c r="R15" s="11">
        <v>19907.400000000001</v>
      </c>
      <c r="S15" s="11">
        <v>35589.85</v>
      </c>
      <c r="T15" s="11">
        <v>31403.4</v>
      </c>
      <c r="U15" s="11">
        <v>9188.7999999999993</v>
      </c>
      <c r="V15" s="12"/>
      <c r="W15" s="12"/>
      <c r="X15" s="12"/>
      <c r="Y15" s="12"/>
      <c r="Z15" s="12"/>
      <c r="AA15" s="12"/>
      <c r="AB15" s="12"/>
    </row>
    <row r="16" spans="1:28" ht="11.85" hidden="1" customHeight="1" outlineLevel="2" x14ac:dyDescent="0.2">
      <c r="A16"/>
      <c r="B16" s="13" t="s">
        <v>36</v>
      </c>
      <c r="C16" s="11">
        <v>407530.59</v>
      </c>
      <c r="D16" s="11">
        <v>26239</v>
      </c>
      <c r="E16" s="12"/>
      <c r="F16" s="11">
        <v>10625</v>
      </c>
      <c r="G16" s="11">
        <v>20280</v>
      </c>
      <c r="H16" s="11">
        <v>17671</v>
      </c>
      <c r="I16" s="11">
        <v>3070</v>
      </c>
      <c r="J16" s="11">
        <v>12352</v>
      </c>
      <c r="K16" s="11">
        <v>35000</v>
      </c>
      <c r="L16" s="11">
        <v>43378.59</v>
      </c>
      <c r="M16" s="12"/>
      <c r="N16" s="11">
        <v>3903</v>
      </c>
      <c r="O16" s="11">
        <v>18226</v>
      </c>
      <c r="P16" s="12"/>
      <c r="Q16" s="11">
        <v>5391</v>
      </c>
      <c r="R16" s="11">
        <v>67638</v>
      </c>
      <c r="S16" s="11">
        <v>7426</v>
      </c>
      <c r="T16" s="11">
        <v>110654</v>
      </c>
      <c r="U16" s="11">
        <v>25677</v>
      </c>
      <c r="V16" s="12"/>
      <c r="W16" s="12"/>
      <c r="X16" s="12"/>
      <c r="Y16" s="12"/>
      <c r="Z16" s="12"/>
      <c r="AA16" s="12"/>
      <c r="AB16" s="12"/>
    </row>
    <row r="17" spans="1:28" ht="11.85" customHeight="1" outlineLevel="1" collapsed="1" x14ac:dyDescent="0.2">
      <c r="A17"/>
      <c r="B17" s="10" t="s">
        <v>37</v>
      </c>
      <c r="C17" s="11">
        <f>SUM(D17:U17)</f>
        <v>740786.32</v>
      </c>
      <c r="D17" s="15">
        <f t="shared" ref="D17:T17" si="2">SUM(D18:D31)</f>
        <v>6608</v>
      </c>
      <c r="E17" s="15">
        <f t="shared" si="2"/>
        <v>7505</v>
      </c>
      <c r="F17" s="15">
        <f t="shared" si="2"/>
        <v>5000</v>
      </c>
      <c r="G17" s="15">
        <f t="shared" si="2"/>
        <v>46646</v>
      </c>
      <c r="H17" s="15">
        <f t="shared" si="2"/>
        <v>254780</v>
      </c>
      <c r="I17" s="15">
        <f t="shared" si="2"/>
        <v>10566</v>
      </c>
      <c r="J17" s="15">
        <f t="shared" si="2"/>
        <v>6256</v>
      </c>
      <c r="K17" s="15">
        <f t="shared" si="2"/>
        <v>8310</v>
      </c>
      <c r="L17" s="15">
        <f t="shared" si="2"/>
        <v>5226</v>
      </c>
      <c r="M17" s="15">
        <f t="shared" si="2"/>
        <v>5231</v>
      </c>
      <c r="N17" s="15">
        <f t="shared" si="2"/>
        <v>340731.1</v>
      </c>
      <c r="O17" s="15">
        <f t="shared" si="2"/>
        <v>8808.82</v>
      </c>
      <c r="P17" s="15">
        <f t="shared" si="2"/>
        <v>6134.4</v>
      </c>
      <c r="Q17" s="15">
        <f t="shared" si="2"/>
        <v>5177</v>
      </c>
      <c r="R17" s="15">
        <f t="shared" si="2"/>
        <v>5651</v>
      </c>
      <c r="S17" s="15">
        <f t="shared" si="2"/>
        <v>8526</v>
      </c>
      <c r="T17" s="15">
        <f t="shared" si="2"/>
        <v>5379</v>
      </c>
      <c r="U17" s="15">
        <f>SUM(U18:U31)</f>
        <v>4251</v>
      </c>
      <c r="V17" s="12"/>
      <c r="W17" s="12"/>
      <c r="X17" s="12"/>
      <c r="Y17" s="12"/>
      <c r="Z17" s="12"/>
      <c r="AA17" s="12"/>
      <c r="AB17" s="12"/>
    </row>
    <row r="18" spans="1:28" ht="11.85" hidden="1" customHeight="1" outlineLevel="2" x14ac:dyDescent="0.2">
      <c r="A18"/>
      <c r="B18" s="13" t="s">
        <v>38</v>
      </c>
      <c r="C18" s="11">
        <v>4611</v>
      </c>
      <c r="D18" s="11">
        <v>1380</v>
      </c>
      <c r="E18" s="12"/>
      <c r="F18" s="12"/>
      <c r="G18" s="12"/>
      <c r="H18" s="11">
        <v>1200</v>
      </c>
      <c r="I18" s="12"/>
      <c r="J18" s="14">
        <v>900</v>
      </c>
      <c r="K18" s="14">
        <v>981</v>
      </c>
      <c r="L18" s="12"/>
      <c r="M18" s="12"/>
      <c r="N18" s="12"/>
      <c r="O18" s="12"/>
      <c r="P18" s="14">
        <v>150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1:28" ht="11.85" hidden="1" customHeight="1" outlineLevel="2" x14ac:dyDescent="0.2">
      <c r="A19"/>
      <c r="B19" s="13" t="s">
        <v>39</v>
      </c>
      <c r="C19" s="11">
        <v>90422.6</v>
      </c>
      <c r="D19" s="11">
        <v>5008</v>
      </c>
      <c r="E19" s="11">
        <v>5005</v>
      </c>
      <c r="F19" s="11">
        <v>5000</v>
      </c>
      <c r="G19" s="11">
        <v>5246</v>
      </c>
      <c r="H19" s="11">
        <v>5169</v>
      </c>
      <c r="I19" s="11">
        <v>4966</v>
      </c>
      <c r="J19" s="11">
        <v>4966</v>
      </c>
      <c r="K19" s="11">
        <v>4966</v>
      </c>
      <c r="L19" s="11">
        <v>5226</v>
      </c>
      <c r="M19" s="11">
        <v>5231</v>
      </c>
      <c r="N19" s="11">
        <v>5231.1000000000004</v>
      </c>
      <c r="O19" s="11">
        <v>5228.5</v>
      </c>
      <c r="P19" s="11">
        <v>5164</v>
      </c>
      <c r="Q19" s="11">
        <v>5164</v>
      </c>
      <c r="R19" s="11">
        <v>5151</v>
      </c>
      <c r="S19" s="11">
        <v>5199</v>
      </c>
      <c r="T19" s="11">
        <v>4251</v>
      </c>
      <c r="U19" s="11">
        <v>4251</v>
      </c>
      <c r="V19" s="12"/>
      <c r="W19" s="12"/>
      <c r="X19" s="12"/>
      <c r="Y19" s="12"/>
      <c r="Z19" s="12"/>
      <c r="AA19" s="12"/>
      <c r="AB19" s="12"/>
    </row>
    <row r="20" spans="1:28" ht="11.85" hidden="1" customHeight="1" outlineLevel="2" x14ac:dyDescent="0.2">
      <c r="A20"/>
      <c r="B20" s="13" t="s">
        <v>40</v>
      </c>
      <c r="C20" s="11">
        <v>1026</v>
      </c>
      <c r="D20" s="12"/>
      <c r="E20" s="12"/>
      <c r="F20" s="12"/>
      <c r="G20" s="12"/>
      <c r="H20" s="14">
        <v>65</v>
      </c>
      <c r="I20" s="12"/>
      <c r="J20" s="12"/>
      <c r="K20" s="12"/>
      <c r="L20" s="12"/>
      <c r="M20" s="12"/>
      <c r="N20" s="12"/>
      <c r="O20" s="12"/>
      <c r="P20" s="12"/>
      <c r="Q20" s="14">
        <v>13</v>
      </c>
      <c r="R20" s="12"/>
      <c r="S20" s="14">
        <v>948</v>
      </c>
      <c r="T20" s="12"/>
      <c r="U20" s="12"/>
      <c r="V20" s="12"/>
      <c r="W20" s="12"/>
      <c r="X20" s="12"/>
      <c r="Y20" s="12"/>
      <c r="Z20" s="12"/>
      <c r="AA20" s="12"/>
      <c r="AB20" s="12"/>
    </row>
    <row r="21" spans="1:28" ht="11.85" hidden="1" customHeight="1" outlineLevel="2" x14ac:dyDescent="0.2">
      <c r="A21"/>
      <c r="B21" s="13" t="s">
        <v>41</v>
      </c>
      <c r="C21" s="11">
        <v>5190</v>
      </c>
      <c r="D21" s="12"/>
      <c r="E21" s="12"/>
      <c r="F21" s="12"/>
      <c r="G21" s="12"/>
      <c r="H21" s="11">
        <v>2190</v>
      </c>
      <c r="I21" s="12"/>
      <c r="J21" s="12"/>
      <c r="K21" s="12"/>
      <c r="L21" s="12"/>
      <c r="M21" s="12"/>
      <c r="N21" s="14">
        <v>500</v>
      </c>
      <c r="O21" s="11">
        <v>2000</v>
      </c>
      <c r="P21" s="12"/>
      <c r="Q21" s="12"/>
      <c r="R21" s="14">
        <v>500</v>
      </c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spans="1:28" ht="11.85" hidden="1" customHeight="1" outlineLevel="2" x14ac:dyDescent="0.2">
      <c r="A22"/>
      <c r="B22" s="13" t="s">
        <v>42</v>
      </c>
      <c r="C22" s="11">
        <v>1640.8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4">
        <v>820.4</v>
      </c>
      <c r="P22" s="14">
        <v>820.4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spans="1:28" ht="11.85" hidden="1" customHeight="1" outlineLevel="2" x14ac:dyDescent="0.2">
      <c r="A23"/>
      <c r="B23" s="13" t="s">
        <v>43</v>
      </c>
      <c r="C23" s="11">
        <v>1887.92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4">
        <v>759.92</v>
      </c>
      <c r="P23" s="12"/>
      <c r="Q23" s="12"/>
      <c r="R23" s="12"/>
      <c r="S23" s="12"/>
      <c r="T23" s="11">
        <v>1128</v>
      </c>
      <c r="U23" s="12"/>
      <c r="V23" s="12"/>
      <c r="W23" s="12"/>
      <c r="X23" s="12"/>
      <c r="Y23" s="12"/>
      <c r="Z23" s="12"/>
      <c r="AA23" s="12"/>
      <c r="AB23" s="12"/>
    </row>
    <row r="24" spans="1:28" ht="11.85" hidden="1" customHeight="1" outlineLevel="2" x14ac:dyDescent="0.2">
      <c r="A24"/>
      <c r="B24" s="13" t="s">
        <v>44</v>
      </c>
      <c r="C24" s="11">
        <v>246156</v>
      </c>
      <c r="D24" s="12"/>
      <c r="E24" s="12"/>
      <c r="F24" s="12"/>
      <c r="G24" s="12"/>
      <c r="H24" s="11">
        <v>246156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spans="1:28" ht="11.85" hidden="1" customHeight="1" outlineLevel="2" x14ac:dyDescent="0.2">
      <c r="A25"/>
      <c r="B25" s="13" t="s">
        <v>45</v>
      </c>
      <c r="C25" s="14">
        <v>170</v>
      </c>
      <c r="D25" s="12"/>
      <c r="E25" s="12"/>
      <c r="F25" s="12"/>
      <c r="G25" s="12"/>
      <c r="H25" s="12"/>
      <c r="I25" s="12"/>
      <c r="J25" s="14">
        <v>170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1:28" ht="11.85" hidden="1" customHeight="1" outlineLevel="2" x14ac:dyDescent="0.2">
      <c r="A26"/>
      <c r="B26" s="13" t="s">
        <v>46</v>
      </c>
      <c r="C26" s="14">
        <v>440</v>
      </c>
      <c r="D26" s="14">
        <v>220</v>
      </c>
      <c r="E26" s="12"/>
      <c r="F26" s="12"/>
      <c r="G26" s="12"/>
      <c r="H26" s="12"/>
      <c r="I26" s="12"/>
      <c r="J26" s="14">
        <v>220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spans="1:28" ht="11.85" hidden="1" customHeight="1" outlineLevel="2" x14ac:dyDescent="0.2">
      <c r="A27"/>
      <c r="B27" s="13" t="s">
        <v>47</v>
      </c>
      <c r="C27" s="14">
        <v>863</v>
      </c>
      <c r="D27" s="12"/>
      <c r="E27" s="12"/>
      <c r="F27" s="12"/>
      <c r="G27" s="12"/>
      <c r="H27" s="12"/>
      <c r="I27" s="12"/>
      <c r="J27" s="12"/>
      <c r="K27" s="14">
        <v>863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 ht="11.85" hidden="1" customHeight="1" outlineLevel="2" x14ac:dyDescent="0.2">
      <c r="A28"/>
      <c r="B28" s="13" t="s">
        <v>48</v>
      </c>
      <c r="C28" s="11">
        <v>41400</v>
      </c>
      <c r="D28" s="12"/>
      <c r="E28" s="12"/>
      <c r="F28" s="12"/>
      <c r="G28" s="11">
        <v>41400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1:28" ht="11.85" hidden="1" customHeight="1" outlineLevel="2" x14ac:dyDescent="0.2">
      <c r="A29"/>
      <c r="B29" s="13" t="s">
        <v>49</v>
      </c>
      <c r="C29" s="11">
        <v>9600</v>
      </c>
      <c r="D29" s="12"/>
      <c r="E29" s="11">
        <v>2500</v>
      </c>
      <c r="F29" s="12"/>
      <c r="G29" s="12"/>
      <c r="H29" s="12"/>
      <c r="I29" s="11">
        <v>5600</v>
      </c>
      <c r="J29" s="12"/>
      <c r="K29" s="11">
        <v>1500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spans="1:28" ht="11.85" hidden="1" customHeight="1" outlineLevel="2" x14ac:dyDescent="0.2">
      <c r="A30"/>
      <c r="B30" s="13" t="s">
        <v>50</v>
      </c>
      <c r="C30" s="11">
        <v>2379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1">
        <v>2379</v>
      </c>
      <c r="T30" s="12"/>
      <c r="U30" s="12"/>
      <c r="V30" s="12"/>
      <c r="W30" s="12"/>
      <c r="X30" s="12"/>
      <c r="Y30" s="12"/>
      <c r="Z30" s="12"/>
      <c r="AA30" s="12"/>
      <c r="AB30" s="12"/>
    </row>
    <row r="31" spans="1:28" ht="11.85" hidden="1" customHeight="1" outlineLevel="2" x14ac:dyDescent="0.2">
      <c r="A31"/>
      <c r="B31" s="13" t="s">
        <v>51</v>
      </c>
      <c r="C31" s="11">
        <v>335000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">
        <v>335000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spans="1:28" ht="11.85" customHeight="1" x14ac:dyDescent="0.2">
      <c r="A32"/>
      <c r="B32" s="4" t="s">
        <v>52</v>
      </c>
      <c r="C32" s="8">
        <f>SUM(D32:U32)</f>
        <v>-11590</v>
      </c>
      <c r="D32" s="8">
        <f t="shared" ref="D32:T32" si="3">D33-D35</f>
        <v>0</v>
      </c>
      <c r="E32" s="8">
        <f t="shared" si="3"/>
        <v>-6000</v>
      </c>
      <c r="F32" s="8">
        <f t="shared" si="3"/>
        <v>0</v>
      </c>
      <c r="G32" s="8">
        <f t="shared" si="3"/>
        <v>236</v>
      </c>
      <c r="H32" s="8">
        <f t="shared" si="3"/>
        <v>-1327</v>
      </c>
      <c r="I32" s="8">
        <f t="shared" si="3"/>
        <v>0</v>
      </c>
      <c r="J32" s="8">
        <f t="shared" si="3"/>
        <v>0</v>
      </c>
      <c r="K32" s="8">
        <f t="shared" si="3"/>
        <v>0</v>
      </c>
      <c r="L32" s="8">
        <f t="shared" si="3"/>
        <v>-3075</v>
      </c>
      <c r="M32" s="8">
        <f t="shared" si="3"/>
        <v>0</v>
      </c>
      <c r="N32" s="8">
        <f t="shared" si="3"/>
        <v>-1424</v>
      </c>
      <c r="O32" s="8">
        <f t="shared" si="3"/>
        <v>0</v>
      </c>
      <c r="P32" s="8">
        <f t="shared" si="3"/>
        <v>0</v>
      </c>
      <c r="Q32" s="8">
        <f t="shared" si="3"/>
        <v>0</v>
      </c>
      <c r="R32" s="8">
        <f t="shared" si="3"/>
        <v>0</v>
      </c>
      <c r="S32" s="8">
        <f t="shared" si="3"/>
        <v>0</v>
      </c>
      <c r="T32" s="8">
        <f t="shared" si="3"/>
        <v>0</v>
      </c>
      <c r="U32" s="8">
        <f>U33-U35</f>
        <v>0</v>
      </c>
      <c r="V32" s="9"/>
      <c r="W32" s="9"/>
      <c r="X32" s="9"/>
      <c r="Y32" s="9"/>
      <c r="Z32" s="9"/>
      <c r="AA32" s="9"/>
      <c r="AB32" s="9"/>
    </row>
    <row r="33" spans="1:28" ht="11.85" customHeight="1" outlineLevel="1" collapsed="1" x14ac:dyDescent="0.2">
      <c r="A33"/>
      <c r="B33" s="10" t="s">
        <v>32</v>
      </c>
      <c r="C33" s="11">
        <f>SUM(D33:U33)</f>
        <v>416680.58999999997</v>
      </c>
      <c r="D33" s="15">
        <f t="shared" ref="D33:T33" si="4">D34</f>
        <v>26239</v>
      </c>
      <c r="E33" s="15">
        <f t="shared" si="4"/>
        <v>0</v>
      </c>
      <c r="F33" s="15">
        <f t="shared" si="4"/>
        <v>10625</v>
      </c>
      <c r="G33" s="15">
        <f t="shared" si="4"/>
        <v>20550</v>
      </c>
      <c r="H33" s="15">
        <f t="shared" si="4"/>
        <v>17671</v>
      </c>
      <c r="I33" s="15">
        <f t="shared" si="4"/>
        <v>3070</v>
      </c>
      <c r="J33" s="15">
        <f t="shared" si="4"/>
        <v>12352</v>
      </c>
      <c r="K33" s="15">
        <f t="shared" si="4"/>
        <v>35000</v>
      </c>
      <c r="L33" s="15">
        <f t="shared" si="4"/>
        <v>43378.59</v>
      </c>
      <c r="M33" s="15">
        <f t="shared" si="4"/>
        <v>0</v>
      </c>
      <c r="N33" s="15">
        <f t="shared" si="4"/>
        <v>8855</v>
      </c>
      <c r="O33" s="15">
        <f t="shared" si="4"/>
        <v>20797</v>
      </c>
      <c r="P33" s="15">
        <f t="shared" si="4"/>
        <v>0</v>
      </c>
      <c r="Q33" s="15">
        <f t="shared" si="4"/>
        <v>5391</v>
      </c>
      <c r="R33" s="15">
        <f t="shared" si="4"/>
        <v>68796</v>
      </c>
      <c r="S33" s="15">
        <f t="shared" si="4"/>
        <v>7426</v>
      </c>
      <c r="T33" s="15">
        <f t="shared" si="4"/>
        <v>110853</v>
      </c>
      <c r="U33" s="15">
        <f>U34</f>
        <v>25677</v>
      </c>
      <c r="V33" s="12"/>
      <c r="W33" s="12"/>
      <c r="X33" s="12"/>
      <c r="Y33" s="12"/>
      <c r="Z33" s="12"/>
      <c r="AA33" s="12"/>
      <c r="AB33" s="12"/>
    </row>
    <row r="34" spans="1:28" ht="11.85" hidden="1" customHeight="1" outlineLevel="2" x14ac:dyDescent="0.2">
      <c r="A34"/>
      <c r="B34" s="13" t="s">
        <v>34</v>
      </c>
      <c r="C34" s="11">
        <v>416680.59</v>
      </c>
      <c r="D34" s="11">
        <v>26239</v>
      </c>
      <c r="E34" s="12"/>
      <c r="F34" s="11">
        <v>10625</v>
      </c>
      <c r="G34" s="11">
        <v>20550</v>
      </c>
      <c r="H34" s="11">
        <v>17671</v>
      </c>
      <c r="I34" s="11">
        <v>3070</v>
      </c>
      <c r="J34" s="11">
        <v>12352</v>
      </c>
      <c r="K34" s="11">
        <v>35000</v>
      </c>
      <c r="L34" s="11">
        <v>43378.59</v>
      </c>
      <c r="M34" s="12"/>
      <c r="N34" s="11">
        <v>8855</v>
      </c>
      <c r="O34" s="11">
        <v>20797</v>
      </c>
      <c r="P34" s="12"/>
      <c r="Q34" s="11">
        <v>5391</v>
      </c>
      <c r="R34" s="11">
        <v>68796</v>
      </c>
      <c r="S34" s="11">
        <v>7426</v>
      </c>
      <c r="T34" s="11">
        <v>110853</v>
      </c>
      <c r="U34" s="11">
        <v>25677</v>
      </c>
      <c r="V34" s="12"/>
      <c r="W34" s="12"/>
      <c r="X34" s="12"/>
      <c r="Y34" s="12"/>
      <c r="Z34" s="12"/>
      <c r="AA34" s="12"/>
      <c r="AB34" s="12"/>
    </row>
    <row r="35" spans="1:28" ht="11.85" customHeight="1" outlineLevel="1" collapsed="1" x14ac:dyDescent="0.2">
      <c r="A35"/>
      <c r="B35" s="10" t="s">
        <v>37</v>
      </c>
      <c r="C35" s="11">
        <f>SUM(D35:U35)</f>
        <v>428270.58999999997</v>
      </c>
      <c r="D35" s="15">
        <f t="shared" ref="D35:T35" si="5">SUM(D36:D39)</f>
        <v>26239</v>
      </c>
      <c r="E35" s="15">
        <f t="shared" si="5"/>
        <v>6000</v>
      </c>
      <c r="F35" s="15">
        <f t="shared" si="5"/>
        <v>10625</v>
      </c>
      <c r="G35" s="15">
        <f t="shared" si="5"/>
        <v>20314</v>
      </c>
      <c r="H35" s="15">
        <f t="shared" si="5"/>
        <v>18998</v>
      </c>
      <c r="I35" s="15">
        <f t="shared" si="5"/>
        <v>3070</v>
      </c>
      <c r="J35" s="15">
        <f t="shared" si="5"/>
        <v>12352</v>
      </c>
      <c r="K35" s="15">
        <f t="shared" si="5"/>
        <v>35000</v>
      </c>
      <c r="L35" s="15">
        <f t="shared" si="5"/>
        <v>46453.59</v>
      </c>
      <c r="M35" s="15">
        <f t="shared" si="5"/>
        <v>0</v>
      </c>
      <c r="N35" s="15">
        <f t="shared" si="5"/>
        <v>10279</v>
      </c>
      <c r="O35" s="15">
        <f t="shared" si="5"/>
        <v>20797</v>
      </c>
      <c r="P35" s="15">
        <f t="shared" si="5"/>
        <v>0</v>
      </c>
      <c r="Q35" s="15">
        <f t="shared" si="5"/>
        <v>5391</v>
      </c>
      <c r="R35" s="15">
        <f t="shared" si="5"/>
        <v>68796</v>
      </c>
      <c r="S35" s="15">
        <f t="shared" si="5"/>
        <v>7426</v>
      </c>
      <c r="T35" s="15">
        <f t="shared" si="5"/>
        <v>110853</v>
      </c>
      <c r="U35" s="15">
        <f>SUM(U36:U39)</f>
        <v>25677</v>
      </c>
      <c r="V35" s="12"/>
      <c r="W35" s="12"/>
      <c r="X35" s="12"/>
      <c r="Y35" s="12"/>
      <c r="Z35" s="12"/>
      <c r="AA35" s="12"/>
      <c r="AB35" s="12"/>
    </row>
    <row r="36" spans="1:28" ht="11.85" hidden="1" customHeight="1" outlineLevel="2" x14ac:dyDescent="0.2">
      <c r="A36"/>
      <c r="B36" s="13" t="s">
        <v>43</v>
      </c>
      <c r="C36" s="14">
        <v>495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4">
        <v>495</v>
      </c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1:28" ht="11.85" hidden="1" customHeight="1" outlineLevel="2" x14ac:dyDescent="0.2">
      <c r="A37"/>
      <c r="B37" s="13" t="s">
        <v>46</v>
      </c>
      <c r="C37" s="11">
        <v>6000</v>
      </c>
      <c r="D37" s="12"/>
      <c r="E37" s="11">
        <v>6000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spans="1:28" ht="11.85" hidden="1" customHeight="1" outlineLevel="2" x14ac:dyDescent="0.2">
      <c r="A38"/>
      <c r="B38" s="13" t="s">
        <v>50</v>
      </c>
      <c r="C38" s="11">
        <v>14245</v>
      </c>
      <c r="D38" s="12"/>
      <c r="E38" s="12"/>
      <c r="F38" s="12"/>
      <c r="G38" s="14">
        <v>34</v>
      </c>
      <c r="H38" s="11">
        <v>1327</v>
      </c>
      <c r="I38" s="12"/>
      <c r="J38" s="12"/>
      <c r="K38" s="12"/>
      <c r="L38" s="11">
        <v>3075</v>
      </c>
      <c r="M38" s="12"/>
      <c r="N38" s="11">
        <v>6376</v>
      </c>
      <c r="O38" s="11">
        <v>2571</v>
      </c>
      <c r="P38" s="12"/>
      <c r="Q38" s="12"/>
      <c r="R38" s="14">
        <v>663</v>
      </c>
      <c r="S38" s="12"/>
      <c r="T38" s="14">
        <v>199</v>
      </c>
      <c r="U38" s="12"/>
      <c r="V38" s="12"/>
      <c r="W38" s="12"/>
      <c r="X38" s="12"/>
      <c r="Y38" s="12"/>
      <c r="Z38" s="12"/>
      <c r="AA38" s="12"/>
      <c r="AB38" s="12"/>
    </row>
    <row r="39" spans="1:28" ht="11.85" hidden="1" customHeight="1" outlineLevel="2" x14ac:dyDescent="0.2">
      <c r="A39"/>
      <c r="B39" s="13" t="s">
        <v>36</v>
      </c>
      <c r="C39" s="11">
        <v>407530.59</v>
      </c>
      <c r="D39" s="11">
        <v>26239</v>
      </c>
      <c r="E39" s="12"/>
      <c r="F39" s="11">
        <v>10625</v>
      </c>
      <c r="G39" s="11">
        <v>20280</v>
      </c>
      <c r="H39" s="11">
        <v>17671</v>
      </c>
      <c r="I39" s="11">
        <v>3070</v>
      </c>
      <c r="J39" s="11">
        <v>12352</v>
      </c>
      <c r="K39" s="11">
        <v>35000</v>
      </c>
      <c r="L39" s="11">
        <v>43378.59</v>
      </c>
      <c r="M39" s="12"/>
      <c r="N39" s="11">
        <v>3903</v>
      </c>
      <c r="O39" s="11">
        <v>18226</v>
      </c>
      <c r="P39" s="12"/>
      <c r="Q39" s="11">
        <v>5391</v>
      </c>
      <c r="R39" s="11">
        <v>67638</v>
      </c>
      <c r="S39" s="11">
        <v>7426</v>
      </c>
      <c r="T39" s="11">
        <v>110654</v>
      </c>
      <c r="U39" s="11">
        <v>25677</v>
      </c>
      <c r="V39" s="12"/>
      <c r="W39" s="12"/>
      <c r="X39" s="12"/>
      <c r="Y39" s="12"/>
      <c r="Z39" s="12"/>
      <c r="AA39" s="12"/>
      <c r="AB39" s="12"/>
    </row>
    <row r="40" spans="1:28" ht="11.85" customHeight="1" x14ac:dyDescent="0.2">
      <c r="A40"/>
      <c r="B40" s="4" t="s">
        <v>53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8">
        <f>V41-V45</f>
        <v>213491.52000000002</v>
      </c>
      <c r="W40" s="8">
        <f t="shared" ref="W40:AB40" si="6">W41-W45</f>
        <v>206994.76</v>
      </c>
      <c r="X40" s="8">
        <f t="shared" si="6"/>
        <v>37187</v>
      </c>
      <c r="Y40" s="8">
        <f t="shared" si="6"/>
        <v>68482.48</v>
      </c>
      <c r="Z40" s="8">
        <f t="shared" si="6"/>
        <v>116527.28</v>
      </c>
      <c r="AA40" s="8">
        <f t="shared" si="6"/>
        <v>134310</v>
      </c>
      <c r="AB40" s="8">
        <f t="shared" si="6"/>
        <v>-350010</v>
      </c>
    </row>
    <row r="41" spans="1:28" ht="11.85" customHeight="1" outlineLevel="1" collapsed="1" x14ac:dyDescent="0.2">
      <c r="A41"/>
      <c r="B41" s="10" t="s">
        <v>32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1">
        <f>SUM(V42:V44)</f>
        <v>863030.76</v>
      </c>
      <c r="W41" s="11">
        <f t="shared" ref="W41:AB41" si="7">SUM(W42:W44)</f>
        <v>305814</v>
      </c>
      <c r="X41" s="11">
        <f t="shared" si="7"/>
        <v>37187</v>
      </c>
      <c r="Y41" s="11">
        <f t="shared" si="7"/>
        <v>68502.48</v>
      </c>
      <c r="Z41" s="11">
        <f t="shared" si="7"/>
        <v>116527.28</v>
      </c>
      <c r="AA41" s="11">
        <f t="shared" si="7"/>
        <v>335000</v>
      </c>
      <c r="AB41" s="11">
        <f t="shared" si="7"/>
        <v>0</v>
      </c>
    </row>
    <row r="42" spans="1:28" ht="11.85" hidden="1" customHeight="1" outlineLevel="2" x14ac:dyDescent="0.2">
      <c r="A42"/>
      <c r="B42" s="13" t="s">
        <v>34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1">
        <v>228030.76</v>
      </c>
      <c r="W42" s="11">
        <v>5814</v>
      </c>
      <c r="X42" s="11">
        <v>37187</v>
      </c>
      <c r="Y42" s="11">
        <v>68502.48</v>
      </c>
      <c r="Z42" s="11">
        <v>116527.28</v>
      </c>
      <c r="AA42" s="12"/>
      <c r="AB42" s="12"/>
    </row>
    <row r="43" spans="1:28" ht="11.85" hidden="1" customHeight="1" outlineLevel="2" x14ac:dyDescent="0.2">
      <c r="A43"/>
      <c r="B43" s="13" t="s">
        <v>54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1">
        <v>300000</v>
      </c>
      <c r="W43" s="11">
        <v>300000</v>
      </c>
      <c r="X43" s="12"/>
      <c r="Y43" s="12"/>
      <c r="Z43" s="12"/>
      <c r="AA43" s="12"/>
      <c r="AB43" s="12"/>
    </row>
    <row r="44" spans="1:28" ht="11.85" hidden="1" customHeight="1" outlineLevel="2" x14ac:dyDescent="0.2">
      <c r="A44"/>
      <c r="B44" s="13" t="s">
        <v>51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1">
        <v>335000</v>
      </c>
      <c r="W44" s="12"/>
      <c r="X44" s="12"/>
      <c r="Y44" s="12"/>
      <c r="Z44" s="12"/>
      <c r="AA44" s="11">
        <v>335000</v>
      </c>
      <c r="AB44" s="12"/>
    </row>
    <row r="45" spans="1:28" ht="11.85" customHeight="1" outlineLevel="1" collapsed="1" x14ac:dyDescent="0.2">
      <c r="A45"/>
      <c r="B45" s="10" t="s">
        <v>37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1">
        <f>SUM(V46:V47)</f>
        <v>649539.24</v>
      </c>
      <c r="W45" s="11">
        <f t="shared" ref="W45:AB45" si="8">SUM(W46:W47)</f>
        <v>98819.24</v>
      </c>
      <c r="X45" s="11">
        <f t="shared" si="8"/>
        <v>0</v>
      </c>
      <c r="Y45" s="11">
        <f t="shared" si="8"/>
        <v>20</v>
      </c>
      <c r="Z45" s="11">
        <f t="shared" si="8"/>
        <v>0</v>
      </c>
      <c r="AA45" s="11">
        <f t="shared" si="8"/>
        <v>200690</v>
      </c>
      <c r="AB45" s="11">
        <f t="shared" si="8"/>
        <v>350010</v>
      </c>
    </row>
    <row r="46" spans="1:28" ht="22.35" hidden="1" customHeight="1" outlineLevel="2" x14ac:dyDescent="0.2">
      <c r="A46"/>
      <c r="B46" s="13" t="s">
        <v>55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1">
        <v>1340</v>
      </c>
      <c r="W46" s="14">
        <v>620</v>
      </c>
      <c r="X46" s="12"/>
      <c r="Y46" s="14">
        <v>20</v>
      </c>
      <c r="Z46" s="12"/>
      <c r="AA46" s="14">
        <v>690</v>
      </c>
      <c r="AB46" s="14">
        <v>10</v>
      </c>
    </row>
    <row r="47" spans="1:28" ht="11.85" hidden="1" customHeight="1" outlineLevel="2" x14ac:dyDescent="0.2">
      <c r="A47"/>
      <c r="B47" s="13" t="s">
        <v>46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1">
        <v>648199.24</v>
      </c>
      <c r="W47" s="11">
        <v>98199.24</v>
      </c>
      <c r="X47" s="12"/>
      <c r="Y47" s="12"/>
      <c r="Z47" s="12"/>
      <c r="AA47" s="11">
        <v>200000</v>
      </c>
      <c r="AB47" s="11">
        <v>350000</v>
      </c>
    </row>
    <row r="48" spans="1:28" x14ac:dyDescent="0.2">
      <c r="B48" s="16" t="s">
        <v>56</v>
      </c>
      <c r="C48" s="17">
        <f>C11+C32</f>
        <v>212096.57</v>
      </c>
    </row>
    <row r="49" spans="2:3" x14ac:dyDescent="0.2">
      <c r="B49" s="16" t="s">
        <v>57</v>
      </c>
      <c r="C49" s="17">
        <f>V40</f>
        <v>213491.52000000002</v>
      </c>
    </row>
    <row r="53" spans="2:3" x14ac:dyDescent="0.2">
      <c r="B53" s="1" t="s">
        <v>58</v>
      </c>
    </row>
    <row r="54" spans="2:3" x14ac:dyDescent="0.2">
      <c r="B54" s="1" t="s">
        <v>59</v>
      </c>
    </row>
    <row r="56" spans="2:3" x14ac:dyDescent="0.2">
      <c r="B56" s="1" t="s">
        <v>62</v>
      </c>
    </row>
    <row r="57" spans="2:3" x14ac:dyDescent="0.2">
      <c r="B57" s="18" t="s">
        <v>61</v>
      </c>
    </row>
    <row r="58" spans="2:3" x14ac:dyDescent="0.2">
      <c r="B58" s="18" t="s">
        <v>60</v>
      </c>
    </row>
  </sheetData>
  <mergeCells count="1">
    <mergeCell ref="B6:A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>1</cp:revision>
  <cp:lastPrinted>2013-02-19T13:08:07Z</cp:lastPrinted>
  <dcterms:created xsi:type="dcterms:W3CDTF">2013-02-19T13:08:07Z</dcterms:created>
  <dcterms:modified xsi:type="dcterms:W3CDTF">2013-02-19T14:02:23Z</dcterms:modified>
</cp:coreProperties>
</file>