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maHome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TDSheet!$L$24:$M$67</definedName>
  </definedNames>
  <calcPr calcId="152511" refMode="R1C1"/>
</workbook>
</file>

<file path=xl/calcChain.xml><?xml version="1.0" encoding="utf-8"?>
<calcChain xmlns="http://schemas.openxmlformats.org/spreadsheetml/2006/main">
  <c r="P59" i="1" l="1"/>
  <c r="P55" i="1"/>
  <c r="P45" i="1"/>
  <c r="P48" i="1"/>
  <c r="Z54" i="1"/>
  <c r="P54" i="1"/>
  <c r="Z56" i="1"/>
  <c r="P56" i="1"/>
  <c r="AG58" i="1"/>
  <c r="P40" i="1"/>
  <c r="P39" i="1"/>
  <c r="Z36" i="1"/>
  <c r="Z35" i="1"/>
  <c r="AG36" i="1"/>
  <c r="AG35" i="1"/>
  <c r="AN36" i="1"/>
  <c r="AN35" i="1"/>
  <c r="P36" i="1"/>
  <c r="P35" i="1"/>
  <c r="O25" i="1"/>
  <c r="P25" i="1"/>
  <c r="Y25" i="1"/>
  <c r="AF25" i="1"/>
  <c r="AM25" i="1"/>
  <c r="O26" i="1"/>
  <c r="Y26" i="1"/>
  <c r="AF26" i="1"/>
  <c r="AM26" i="1"/>
  <c r="O27" i="1"/>
  <c r="Y27" i="1"/>
  <c r="AF27" i="1"/>
  <c r="AM27" i="1"/>
  <c r="O28" i="1"/>
  <c r="P28" i="1"/>
  <c r="Y28" i="1"/>
  <c r="AF28" i="1"/>
  <c r="AM28" i="1"/>
  <c r="O29" i="1"/>
  <c r="Y29" i="1"/>
  <c r="AF29" i="1"/>
  <c r="AM29" i="1"/>
  <c r="O30" i="1"/>
  <c r="P30" i="1"/>
  <c r="Y30" i="1"/>
  <c r="Z30" i="1"/>
  <c r="AA30" i="1" s="1"/>
  <c r="AF30" i="1"/>
  <c r="AG30" i="1"/>
  <c r="AH30" i="1" s="1"/>
  <c r="AM30" i="1"/>
  <c r="AN30" i="1"/>
  <c r="O31" i="1"/>
  <c r="P31" i="1"/>
  <c r="Y31" i="1"/>
  <c r="Z31" i="1"/>
  <c r="AF31" i="1"/>
  <c r="AG31" i="1"/>
  <c r="AH31" i="1" s="1"/>
  <c r="AM31" i="1"/>
  <c r="O32" i="1"/>
  <c r="P32" i="1"/>
  <c r="Y32" i="1"/>
  <c r="AF32" i="1"/>
  <c r="AM32" i="1"/>
  <c r="O33" i="1"/>
  <c r="P33" i="1"/>
  <c r="Y33" i="1"/>
  <c r="AF33" i="1"/>
  <c r="AM33" i="1"/>
  <c r="O34" i="1"/>
  <c r="P34" i="1"/>
  <c r="Y34" i="1"/>
  <c r="AF34" i="1"/>
  <c r="AM34" i="1"/>
  <c r="O35" i="1"/>
  <c r="Y35" i="1"/>
  <c r="AF35" i="1"/>
  <c r="AM35" i="1"/>
  <c r="O36" i="1"/>
  <c r="Y36" i="1"/>
  <c r="AF36" i="1"/>
  <c r="AM36" i="1"/>
  <c r="O37" i="1"/>
  <c r="P37" i="1"/>
  <c r="Y37" i="1"/>
  <c r="AF37" i="1"/>
  <c r="AM37" i="1"/>
  <c r="O38" i="1"/>
  <c r="P38" i="1"/>
  <c r="Y38" i="1"/>
  <c r="AF38" i="1"/>
  <c r="AM38" i="1"/>
  <c r="O39" i="1"/>
  <c r="Y39" i="1"/>
  <c r="AF39" i="1"/>
  <c r="AM39" i="1"/>
  <c r="O40" i="1"/>
  <c r="Y40" i="1"/>
  <c r="AF40" i="1"/>
  <c r="AM40" i="1"/>
  <c r="O41" i="1"/>
  <c r="P41" i="1"/>
  <c r="Y41" i="1"/>
  <c r="AF41" i="1"/>
  <c r="AM41" i="1"/>
  <c r="O42" i="1"/>
  <c r="Y42" i="1"/>
  <c r="AF42" i="1"/>
  <c r="AM42" i="1"/>
  <c r="O43" i="1"/>
  <c r="Y43" i="1"/>
  <c r="AF43" i="1"/>
  <c r="AM43" i="1"/>
  <c r="O44" i="1"/>
  <c r="Y44" i="1"/>
  <c r="AF44" i="1"/>
  <c r="AM44" i="1"/>
  <c r="O45" i="1"/>
  <c r="Y45" i="1"/>
  <c r="AF45" i="1"/>
  <c r="AM45" i="1"/>
  <c r="O46" i="1"/>
  <c r="P46" i="1"/>
  <c r="Y46" i="1"/>
  <c r="AF46" i="1"/>
  <c r="AM46" i="1"/>
  <c r="O47" i="1"/>
  <c r="P47" i="1"/>
  <c r="Y47" i="1"/>
  <c r="Z47" i="1"/>
  <c r="AF47" i="1"/>
  <c r="AM47" i="1"/>
  <c r="AN47" i="1"/>
  <c r="O48" i="1"/>
  <c r="Y48" i="1"/>
  <c r="Z48" i="1"/>
  <c r="AF48" i="1"/>
  <c r="AM48" i="1"/>
  <c r="O49" i="1"/>
  <c r="P49" i="1"/>
  <c r="Y49" i="1"/>
  <c r="AF49" i="1"/>
  <c r="AM49" i="1"/>
  <c r="O50" i="1"/>
  <c r="P50" i="1"/>
  <c r="Y50" i="1"/>
  <c r="AF50" i="1"/>
  <c r="AM50" i="1"/>
  <c r="O51" i="1"/>
  <c r="P51" i="1"/>
  <c r="Y51" i="1"/>
  <c r="AF51" i="1"/>
  <c r="AM51" i="1"/>
  <c r="O52" i="1"/>
  <c r="P52" i="1"/>
  <c r="Y52" i="1"/>
  <c r="Z52" i="1"/>
  <c r="AF52" i="1"/>
  <c r="AM52" i="1"/>
  <c r="O53" i="1"/>
  <c r="P53" i="1" s="1"/>
  <c r="Y53" i="1"/>
  <c r="Z53" i="1" s="1"/>
  <c r="AF53" i="1"/>
  <c r="AG53" i="1" s="1"/>
  <c r="AM53" i="1"/>
  <c r="O54" i="1"/>
  <c r="Y54" i="1"/>
  <c r="AF54" i="1"/>
  <c r="AM54" i="1"/>
  <c r="O55" i="1"/>
  <c r="Y55" i="1"/>
  <c r="AF55" i="1"/>
  <c r="AM55" i="1"/>
  <c r="O56" i="1"/>
  <c r="Y56" i="1"/>
  <c r="AF56" i="1"/>
  <c r="AM56" i="1"/>
  <c r="O57" i="1"/>
  <c r="P57" i="1"/>
  <c r="Y57" i="1"/>
  <c r="AF57" i="1"/>
  <c r="AM57" i="1"/>
  <c r="O58" i="1"/>
  <c r="P58" i="1" s="1"/>
  <c r="Y58" i="1"/>
  <c r="Z58" i="1" s="1"/>
  <c r="AF58" i="1"/>
  <c r="AM58" i="1"/>
  <c r="O59" i="1"/>
  <c r="Y59" i="1"/>
  <c r="AF59" i="1"/>
  <c r="AM59" i="1"/>
  <c r="O60" i="1"/>
  <c r="P60" i="1" s="1"/>
  <c r="Y60" i="1"/>
  <c r="Z60" i="1"/>
  <c r="AF60" i="1"/>
  <c r="AG60" i="1"/>
  <c r="AM60" i="1"/>
  <c r="AN60" i="1"/>
  <c r="O61" i="1"/>
  <c r="P61" i="1"/>
  <c r="Y61" i="1"/>
  <c r="AF61" i="1"/>
  <c r="AM61" i="1"/>
  <c r="O62" i="1"/>
  <c r="P62" i="1"/>
  <c r="Y62" i="1"/>
  <c r="AF62" i="1"/>
  <c r="AM62" i="1"/>
  <c r="O63" i="1"/>
  <c r="P63" i="1" s="1"/>
  <c r="Y63" i="1"/>
  <c r="AF63" i="1"/>
  <c r="AM63" i="1"/>
  <c r="O64" i="1"/>
  <c r="P64" i="1" s="1"/>
  <c r="Y64" i="1"/>
  <c r="Z64" i="1" s="1"/>
  <c r="AF64" i="1"/>
  <c r="AG64" i="1"/>
  <c r="AM64" i="1"/>
  <c r="AN64" i="1"/>
  <c r="O65" i="1"/>
  <c r="P65" i="1"/>
  <c r="Y65" i="1"/>
  <c r="Z65" i="1" s="1"/>
  <c r="AF65" i="1"/>
  <c r="AG65" i="1"/>
  <c r="AM65" i="1"/>
  <c r="AN65" i="1"/>
  <c r="O66" i="1"/>
  <c r="P66" i="1"/>
  <c r="Y66" i="1"/>
  <c r="Z66" i="1"/>
  <c r="AF66" i="1"/>
  <c r="AG66" i="1"/>
  <c r="AM66" i="1"/>
  <c r="AN66" i="1"/>
  <c r="O67" i="1"/>
  <c r="P67" i="1" s="1"/>
  <c r="Y67" i="1"/>
  <c r="Z67" i="1" s="1"/>
  <c r="AF67" i="1"/>
  <c r="AM67" i="1"/>
  <c r="AP60" i="1" l="1"/>
  <c r="AH60" i="1" s="1"/>
  <c r="AP64" i="1"/>
  <c r="AH64" i="1" s="1"/>
  <c r="AA60" i="1" l="1"/>
  <c r="AO64" i="1"/>
  <c r="AA64" i="1"/>
</calcChain>
</file>

<file path=xl/sharedStrings.xml><?xml version="1.0" encoding="utf-8"?>
<sst xmlns="http://schemas.openxmlformats.org/spreadsheetml/2006/main" count="76" uniqueCount="50">
  <si>
    <t>Параметры:</t>
  </si>
  <si>
    <t>Код</t>
  </si>
  <si>
    <t xml:space="preserve">Артикул </t>
  </si>
  <si>
    <t>Номенклатура</t>
  </si>
  <si>
    <t>БОКС №1</t>
  </si>
  <si>
    <t>КИРОВА, 14</t>
  </si>
  <si>
    <t>МИРА, 8А</t>
  </si>
  <si>
    <t>РУДНАЯ, 39</t>
  </si>
  <si>
    <t>СПОРТИВНАЯ, 2</t>
  </si>
  <si>
    <t>Продано</t>
  </si>
  <si>
    <t>Остаток</t>
  </si>
  <si>
    <t>Необходимо:</t>
  </si>
  <si>
    <t>магазин</t>
  </si>
  <si>
    <t>склад хранения</t>
  </si>
  <si>
    <t>В примере анализируется на основе магазина КИРОВА, 14</t>
  </si>
  <si>
    <t>Мин. Остаток</t>
  </si>
  <si>
    <t>Период продаж:</t>
  </si>
  <si>
    <t>с 19.08.2020- 19.09.2020 (выбриаеться пользователем)</t>
  </si>
  <si>
    <t>выбирать либо Возможность исключить необходимые группы товаров (либо позиции)</t>
  </si>
  <si>
    <t>Минимальные остатки и максимальные</t>
  </si>
  <si>
    <t>Мин. Остаток Эталон</t>
  </si>
  <si>
    <t>Статистический</t>
  </si>
  <si>
    <t>Если статистическое значение меньше эталона, то в расчет береться эталон, если больше то статистический</t>
  </si>
  <si>
    <t>Если эталон не выставлен то расчет с статистического</t>
  </si>
  <si>
    <t>Минимальние остатки устанавливаються только на магазины на склады хранения не распостроняются и берется их остаток</t>
  </si>
  <si>
    <t>Значения такие как ~0.333 приравниваются единице</t>
  </si>
  <si>
    <t>Указываються магазины-склады с которых идет забор не достоющего товара</t>
  </si>
  <si>
    <t>Заказ</t>
  </si>
  <si>
    <t>. - заказ</t>
  </si>
  <si>
    <t xml:space="preserve"> / + отгрузка</t>
  </si>
  <si>
    <t>% доля от общего лишнего по магазинам</t>
  </si>
  <si>
    <t xml:space="preserve"> / + отгрузка на склад</t>
  </si>
  <si>
    <t xml:space="preserve"> с бокса</t>
  </si>
  <si>
    <t xml:space="preserve">Заказ </t>
  </si>
  <si>
    <t>с мира</t>
  </si>
  <si>
    <t>с рудной</t>
  </si>
  <si>
    <t xml:space="preserve"> с спортивной</t>
  </si>
  <si>
    <t>Эталон минимум можно выставить на группу тем самым на каждую в этой группе установиться одно значение</t>
  </si>
  <si>
    <t xml:space="preserve">Остаток </t>
  </si>
  <si>
    <t>Остаток на складах отображать за минусом не проведеных перемещений и не закрытых заказов</t>
  </si>
  <si>
    <t>Общее на распределение с магазинов</t>
  </si>
  <si>
    <t>Минимальный остаток эталон выстовляется в этом отчете разово (сохраняеться в карточке) с возможностью изменять</t>
  </si>
  <si>
    <t>Минимальный остаток Статистический расчитываеться из колличество продаж делиться на количество дней в периоде и умножаеться на количество дней в периоде предстоящих продаж</t>
  </si>
  <si>
    <t xml:space="preserve">Указываеться склад получатель лишнего товара. Отгрузка на склад хранения формируеться есть стоит галочка </t>
  </si>
  <si>
    <t>Заказы приоритетно заказываються со склада хранения, если на складе нет остатков то заказывается с магазинов в процентном соотношении между магазинами лишнего товара</t>
  </si>
  <si>
    <t xml:space="preserve">Платформа: 1С:Предприятие 8.3 (8.3.9.2033)
Конфигурация: Розница, редакция 2.2 (2.2.5.23) (http://v8.1c.ru/retail/)
Copyright (С) ООО "1C-Софт", 2009 – 2016
(http://www.1c.ru)
Режим: Файловый (без сжатия)
Приложение: Толстый клиент
Локализация: Информационная база: русский (Россия), Сеанс: русский (Россия)
Вариант интерфейса: Версия 8.2
</t>
  </si>
  <si>
    <t>Кпонка сформировать заказы</t>
  </si>
  <si>
    <t>Кнопка сформировать отгрузку</t>
  </si>
  <si>
    <t>Период: 18.05.2020 - 18.08.2020  - это интервал с возможностью изменить (в примере указано 3 месяца)</t>
  </si>
  <si>
    <t>При поступлении нового товара необходима форма для распределения товара по мин.остоткам (эталон либо статистика (большее значение))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</si>
</sst>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  <family val="2"/>
    </font>
    <font>
      <sz val="10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24"/>
      </left>
      <right/>
      <top/>
      <bottom/>
      <diagonal/>
    </border>
    <border>
      <left/>
      <right style="thin">
        <color indexed="24"/>
      </right>
      <top/>
      <bottom/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/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thin">
        <color indexed="24"/>
      </right>
      <top/>
      <bottom/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/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medium">
        <color auto="1"/>
      </right>
      <top style="thin">
        <color indexed="24"/>
      </top>
      <bottom style="thin">
        <color indexed="24"/>
      </bottom>
      <diagonal/>
    </border>
    <border>
      <left style="medium">
        <color auto="1"/>
      </left>
      <right style="thin">
        <color indexed="24"/>
      </right>
      <top style="thin">
        <color indexed="24"/>
      </top>
      <bottom/>
      <diagonal/>
    </border>
    <border>
      <left style="thin">
        <color indexed="24"/>
      </left>
      <right style="medium">
        <color auto="1"/>
      </right>
      <top style="thin">
        <color indexed="24"/>
      </top>
      <bottom/>
      <diagonal/>
    </border>
    <border>
      <left style="medium">
        <color auto="1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medium">
        <color auto="1"/>
      </right>
      <top/>
      <bottom style="thin">
        <color indexed="2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/>
      <diagonal/>
    </border>
    <border>
      <left style="medium">
        <color auto="1"/>
      </left>
      <right style="medium">
        <color auto="1"/>
      </right>
      <top style="thin">
        <color indexed="2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24"/>
      </bottom>
      <diagonal/>
    </border>
    <border>
      <left style="medium">
        <color auto="1"/>
      </left>
      <right style="medium">
        <color auto="1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medium">
        <color auto="1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2" borderId="18" xfId="0" applyNumberFormat="1" applyFont="1" applyFill="1" applyBorder="1" applyAlignment="1">
      <alignment horizontal="left" vertical="top" wrapText="1"/>
    </xf>
    <xf numFmtId="0" fontId="1" fillId="2" borderId="20" xfId="0" applyNumberFormat="1" applyFont="1" applyFill="1" applyBorder="1" applyAlignment="1">
      <alignment horizontal="left" vertical="top" wrapText="1"/>
    </xf>
    <xf numFmtId="0" fontId="1" fillId="2" borderId="24" xfId="0" applyNumberFormat="1" applyFont="1" applyFill="1" applyBorder="1" applyAlignment="1">
      <alignment horizontal="left" vertical="top" wrapText="1"/>
    </xf>
    <xf numFmtId="0" fontId="1" fillId="2" borderId="25" xfId="0" applyNumberFormat="1" applyFont="1" applyFill="1" applyBorder="1" applyAlignment="1">
      <alignment horizontal="left" vertical="top" wrapText="1"/>
    </xf>
    <xf numFmtId="0" fontId="1" fillId="2" borderId="16" xfId="0" applyNumberFormat="1" applyFont="1" applyFill="1" applyBorder="1" applyAlignment="1">
      <alignment horizontal="left" vertical="top" wrapText="1"/>
    </xf>
    <xf numFmtId="0" fontId="0" fillId="0" borderId="23" xfId="0" applyBorder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25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2" borderId="24" xfId="0" applyNumberFormat="1" applyFont="1" applyFill="1" applyBorder="1" applyAlignment="1">
      <alignment horizontal="left" vertical="top" wrapText="1"/>
    </xf>
    <xf numFmtId="0" fontId="4" fillId="2" borderId="25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2" fillId="2" borderId="2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28" xfId="0" applyNumberFormat="1" applyFont="1" applyFill="1" applyBorder="1" applyAlignment="1">
      <alignment horizontal="left" vertical="top" wrapText="1" indent="6"/>
    </xf>
    <xf numFmtId="0" fontId="0" fillId="0" borderId="17" xfId="0" applyNumberFormat="1" applyFont="1" applyFill="1" applyBorder="1" applyAlignment="1">
      <alignment horizontal="left" vertical="top"/>
    </xf>
    <xf numFmtId="0" fontId="0" fillId="0" borderId="9" xfId="0" applyNumberFormat="1" applyFont="1" applyFill="1" applyBorder="1" applyAlignment="1">
      <alignment horizontal="left" vertical="top"/>
    </xf>
    <xf numFmtId="0" fontId="0" fillId="0" borderId="24" xfId="0" applyNumberFormat="1" applyFont="1" applyFill="1" applyBorder="1" applyAlignment="1">
      <alignment horizontal="left" vertical="top"/>
    </xf>
    <xf numFmtId="0" fontId="0" fillId="0" borderId="18" xfId="0" applyNumberFormat="1" applyFont="1" applyFill="1" applyBorder="1" applyAlignment="1">
      <alignment horizontal="left" vertical="top"/>
    </xf>
    <xf numFmtId="0" fontId="3" fillId="0" borderId="11" xfId="0" applyNumberFormat="1" applyFont="1" applyFill="1" applyBorder="1" applyAlignment="1">
      <alignment horizontal="right" vertical="top"/>
    </xf>
    <xf numFmtId="1" fontId="3" fillId="0" borderId="9" xfId="0" applyNumberFormat="1" applyFont="1" applyFill="1" applyBorder="1" applyAlignment="1">
      <alignment horizontal="right" vertical="top"/>
    </xf>
    <xf numFmtId="1" fontId="3" fillId="0" borderId="24" xfId="0" applyNumberFormat="1" applyFont="1" applyFill="1" applyBorder="1" applyAlignment="1">
      <alignment horizontal="right" vertical="top"/>
    </xf>
    <xf numFmtId="0" fontId="0" fillId="0" borderId="17" xfId="0" applyNumberFormat="1" applyFont="1" applyFill="1" applyBorder="1" applyAlignment="1">
      <alignment horizontal="right" vertical="top"/>
    </xf>
    <xf numFmtId="1" fontId="0" fillId="0" borderId="9" xfId="0" applyNumberFormat="1" applyFont="1" applyFill="1" applyBorder="1" applyAlignment="1">
      <alignment horizontal="right" vertical="top"/>
    </xf>
    <xf numFmtId="1" fontId="0" fillId="0" borderId="24" xfId="0" applyNumberFormat="1" applyFont="1" applyFill="1" applyBorder="1" applyAlignment="1">
      <alignment horizontal="right" vertical="top"/>
    </xf>
    <xf numFmtId="1" fontId="0" fillId="0" borderId="18" xfId="0" applyNumberFormat="1" applyFont="1" applyFill="1" applyBorder="1" applyAlignment="1">
      <alignment horizontal="right" vertical="top"/>
    </xf>
    <xf numFmtId="0" fontId="0" fillId="0" borderId="11" xfId="0" applyNumberFormat="1" applyFont="1" applyFill="1" applyBorder="1" applyAlignment="1">
      <alignment horizontal="right" vertical="top"/>
    </xf>
    <xf numFmtId="1" fontId="0" fillId="0" borderId="0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left" vertical="top"/>
    </xf>
    <xf numFmtId="1" fontId="0" fillId="0" borderId="16" xfId="0" applyNumberFormat="1" applyFont="1" applyFill="1" applyBorder="1" applyAlignment="1">
      <alignment horizontal="right" vertical="top"/>
    </xf>
    <xf numFmtId="0" fontId="0" fillId="0" borderId="0" xfId="0" applyFill="1"/>
    <xf numFmtId="1" fontId="0" fillId="0" borderId="9" xfId="0" applyNumberFormat="1" applyFont="1" applyFill="1" applyBorder="1" applyAlignment="1">
      <alignment horizontal="left" vertical="top" wrapText="1"/>
    </xf>
    <xf numFmtId="1" fontId="0" fillId="0" borderId="17" xfId="0" applyNumberFormat="1" applyFont="1" applyFill="1" applyBorder="1" applyAlignment="1">
      <alignment horizontal="right" vertical="top"/>
    </xf>
    <xf numFmtId="0" fontId="0" fillId="0" borderId="9" xfId="0" applyNumberFormat="1" applyFont="1" applyFill="1" applyBorder="1" applyAlignment="1">
      <alignment horizontal="right" vertical="top"/>
    </xf>
    <xf numFmtId="0" fontId="3" fillId="0" borderId="9" xfId="0" applyNumberFormat="1" applyFont="1" applyFill="1" applyBorder="1" applyAlignment="1">
      <alignment horizontal="right" vertical="top"/>
    </xf>
    <xf numFmtId="0" fontId="3" fillId="0" borderId="24" xfId="0" applyNumberFormat="1" applyFont="1" applyFill="1" applyBorder="1" applyAlignment="1">
      <alignment horizontal="right" vertical="top"/>
    </xf>
    <xf numFmtId="1" fontId="0" fillId="0" borderId="24" xfId="0" applyNumberFormat="1" applyFont="1" applyFill="1" applyBorder="1" applyAlignment="1">
      <alignment horizontal="left" vertical="top"/>
    </xf>
    <xf numFmtId="9" fontId="0" fillId="0" borderId="18" xfId="0" applyNumberFormat="1" applyFont="1" applyFill="1" applyBorder="1" applyAlignment="1">
      <alignment horizontal="right" vertical="top"/>
    </xf>
    <xf numFmtId="9" fontId="0" fillId="0" borderId="24" xfId="0" applyNumberFormat="1" applyFont="1" applyFill="1" applyBorder="1" applyAlignment="1">
      <alignment horizontal="right" vertical="top"/>
    </xf>
    <xf numFmtId="1" fontId="0" fillId="0" borderId="0" xfId="0" applyNumberFormat="1" applyFont="1" applyFill="1" applyBorder="1" applyAlignment="1">
      <alignment horizontal="left" vertical="top"/>
    </xf>
    <xf numFmtId="0" fontId="0" fillId="0" borderId="24" xfId="0" applyNumberFormat="1" applyFont="1" applyFill="1" applyBorder="1" applyAlignment="1">
      <alignment horizontal="right" vertical="top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/>
    </xf>
    <xf numFmtId="0" fontId="0" fillId="0" borderId="16" xfId="0" applyNumberFormat="1" applyFont="1" applyFill="1" applyBorder="1" applyAlignment="1">
      <alignment horizontal="right" vertical="top"/>
    </xf>
    <xf numFmtId="0" fontId="0" fillId="0" borderId="28" xfId="0" applyNumberFormat="1" applyFont="1" applyFill="1" applyBorder="1" applyAlignment="1">
      <alignment horizontal="left" vertical="top" wrapText="1" indent="4"/>
    </xf>
    <xf numFmtId="3" fontId="0" fillId="0" borderId="17" xfId="0" applyNumberFormat="1" applyFont="1" applyFill="1" applyBorder="1" applyAlignment="1">
      <alignment horizontal="right" vertical="top"/>
    </xf>
    <xf numFmtId="1" fontId="0" fillId="0" borderId="28" xfId="0" applyNumberFormat="1" applyFont="1" applyFill="1" applyBorder="1" applyAlignment="1">
      <alignment horizontal="left" vertical="top" wrapText="1" indent="6"/>
    </xf>
    <xf numFmtId="9" fontId="0" fillId="0" borderId="16" xfId="0" applyNumberFormat="1" applyFont="1" applyFill="1" applyBorder="1" applyAlignment="1">
      <alignment horizontal="right" vertical="top"/>
    </xf>
    <xf numFmtId="0" fontId="2" fillId="2" borderId="20" xfId="0" applyNumberFormat="1" applyFont="1" applyFill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2" borderId="26" xfId="0" applyNumberFormat="1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4" xfId="0" applyNumberFormat="1" applyFont="1" applyFill="1" applyBorder="1" applyAlignment="1">
      <alignment horizontal="left" vertical="top" wrapText="1"/>
    </xf>
    <xf numFmtId="0" fontId="0" fillId="0" borderId="29" xfId="0" applyNumberFormat="1" applyFont="1" applyFill="1" applyBorder="1" applyAlignment="1">
      <alignment horizontal="left" vertical="top" wrapText="1"/>
    </xf>
    <xf numFmtId="0" fontId="0" fillId="0" borderId="11" xfId="0" applyNumberFormat="1" applyFont="1" applyFill="1" applyBorder="1" applyAlignment="1">
      <alignment horizontal="left" vertical="top" wrapText="1"/>
    </xf>
    <xf numFmtId="0" fontId="0" fillId="0" borderId="24" xfId="0" applyNumberFormat="1" applyFont="1" applyFill="1" applyBorder="1" applyAlignment="1">
      <alignment horizontal="left" vertical="top" wrapText="1" indent="6"/>
    </xf>
    <xf numFmtId="0" fontId="0" fillId="0" borderId="30" xfId="0" applyNumberFormat="1" applyFont="1" applyFill="1" applyBorder="1" applyAlignment="1">
      <alignment horizontal="left" vertical="top" wrapText="1" indent="6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10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19" xfId="0" applyNumberFormat="1" applyFont="1" applyFill="1" applyBorder="1" applyAlignment="1">
      <alignment horizontal="left" vertical="top" wrapText="1"/>
    </xf>
    <xf numFmtId="0" fontId="1" fillId="2" borderId="21" xfId="0" applyNumberFormat="1" applyFont="1" applyFill="1" applyBorder="1" applyAlignment="1">
      <alignment horizontal="left" vertical="top" wrapText="1"/>
    </xf>
    <xf numFmtId="0" fontId="4" fillId="2" borderId="10" xfId="0" applyNumberFormat="1" applyFont="1" applyFill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1" fillId="2" borderId="17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8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085"/>
      <rgbColor rgb="00993366"/>
      <rgbColor rgb="00F4ECC5"/>
      <rgbColor rgb="00CCFFFF"/>
      <rgbColor rgb="00F8F2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P67"/>
  <sheetViews>
    <sheetView tabSelected="1" topLeftCell="M1" workbookViewId="0">
      <selection activeCell="E29" sqref="E29:F29"/>
    </sheetView>
  </sheetViews>
  <sheetFormatPr defaultRowHeight="11.25" outlineLevelRow="3" x14ac:dyDescent="0.2"/>
  <cols>
    <col min="1" max="1" width="10.5" style="1" customWidth="1"/>
    <col min="2" max="2" width="1.83203125" style="1" customWidth="1"/>
    <col min="3" max="3" width="0.6640625" style="1" customWidth="1"/>
    <col min="4" max="4" width="18" style="1" customWidth="1"/>
    <col min="5" max="5" width="16.33203125" style="1" customWidth="1"/>
    <col min="6" max="6" width="13.1640625" style="1" customWidth="1"/>
    <col min="7" max="7" width="8.33203125" style="9" customWidth="1"/>
    <col min="8" max="9" width="8.33203125" style="10" customWidth="1"/>
    <col min="10" max="10" width="8.33203125" style="11" customWidth="1"/>
    <col min="11" max="13" width="8.33203125" style="21" customWidth="1"/>
    <col min="14" max="15" width="9.83203125" style="21" customWidth="1"/>
    <col min="16" max="16" width="19.5" style="21" customWidth="1"/>
    <col min="17" max="20" width="14.83203125" style="21" customWidth="1"/>
    <col min="21" max="21" width="8.83203125" style="9" customWidth="1"/>
    <col min="22" max="23" width="8.33203125" style="10" customWidth="1"/>
    <col min="24" max="24" width="11.83203125" style="10" customWidth="1"/>
    <col min="25" max="25" width="9.33203125" style="10" customWidth="1"/>
    <col min="26" max="26" width="12.83203125" style="10" customWidth="1"/>
    <col min="27" max="27" width="12.6640625" style="11" customWidth="1"/>
    <col min="28" max="30" width="8.33203125" style="1" customWidth="1"/>
    <col min="31" max="31" width="12.1640625" style="1" customWidth="1"/>
    <col min="32" max="34" width="11.5" style="1" customWidth="1"/>
    <col min="35" max="35" width="8.33203125" style="9" customWidth="1"/>
    <col min="36" max="37" width="8.33203125" style="10" customWidth="1"/>
    <col min="38" max="38" width="12.5" style="10" customWidth="1"/>
    <col min="39" max="39" width="8.33203125" style="10" customWidth="1"/>
    <col min="40" max="40" width="9.83203125" style="10" customWidth="1"/>
    <col min="41" max="41" width="8.33203125" style="11" customWidth="1"/>
    <col min="42" max="42" width="17" style="17" customWidth="1"/>
    <col min="43" max="256" width="10.6640625" customWidth="1"/>
  </cols>
  <sheetData>
    <row r="1" spans="1:42" s="1" customFormat="1" ht="9.9499999999999993" customHeight="1" x14ac:dyDescent="0.2">
      <c r="D1" s="1" t="s">
        <v>19</v>
      </c>
      <c r="G1" s="6"/>
      <c r="H1" s="7"/>
      <c r="I1" s="7"/>
      <c r="J1" s="8"/>
      <c r="K1" s="21"/>
      <c r="L1" s="21"/>
      <c r="M1" s="21"/>
      <c r="N1" s="21"/>
      <c r="O1" s="21"/>
      <c r="P1" s="21"/>
      <c r="Q1" s="21"/>
      <c r="R1" s="21"/>
      <c r="S1" s="21"/>
      <c r="T1" s="21"/>
      <c r="U1" s="9"/>
      <c r="V1" s="10"/>
      <c r="W1" s="10"/>
      <c r="X1" s="10"/>
      <c r="Y1" s="10"/>
      <c r="Z1" s="10"/>
      <c r="AA1" s="11"/>
      <c r="AI1" s="9"/>
      <c r="AJ1" s="10"/>
      <c r="AK1" s="10"/>
      <c r="AL1" s="10"/>
      <c r="AM1" s="10"/>
      <c r="AN1" s="10"/>
      <c r="AO1" s="11"/>
      <c r="AP1" s="17"/>
    </row>
    <row r="2" spans="1:42" ht="12.75" customHeight="1" outlineLevel="1" x14ac:dyDescent="0.2">
      <c r="A2" s="2" t="s">
        <v>0</v>
      </c>
      <c r="B2" s="2"/>
      <c r="C2" s="18" t="s">
        <v>48</v>
      </c>
      <c r="D2" s="2"/>
      <c r="E2" s="2"/>
      <c r="F2" s="2"/>
      <c r="Q2" s="70" t="s">
        <v>45</v>
      </c>
      <c r="R2" s="71"/>
      <c r="S2" s="71"/>
      <c r="T2" s="72"/>
    </row>
    <row r="3" spans="1:42" ht="12.75" customHeight="1" outlineLevel="1" x14ac:dyDescent="0.2">
      <c r="A3" s="2"/>
      <c r="B3" s="2"/>
      <c r="C3" s="18"/>
      <c r="D3" s="18" t="s">
        <v>16</v>
      </c>
      <c r="E3" s="18" t="s">
        <v>17</v>
      </c>
      <c r="F3" s="2"/>
      <c r="Q3" s="71"/>
      <c r="R3" s="71"/>
      <c r="S3" s="71"/>
      <c r="T3" s="72"/>
    </row>
    <row r="4" spans="1:42" ht="12.75" customHeight="1" outlineLevel="1" x14ac:dyDescent="0.2">
      <c r="C4" s="2"/>
      <c r="D4" s="2" t="s">
        <v>11</v>
      </c>
      <c r="E4" s="18" t="s">
        <v>18</v>
      </c>
      <c r="F4" s="2"/>
      <c r="Q4" s="71"/>
      <c r="R4" s="71"/>
      <c r="S4" s="71"/>
      <c r="T4" s="72"/>
    </row>
    <row r="5" spans="1:42" ht="12.75" customHeight="1" outlineLevel="1" x14ac:dyDescent="0.2">
      <c r="C5" s="2"/>
      <c r="D5" s="18" t="s">
        <v>41</v>
      </c>
      <c r="E5" s="2"/>
      <c r="F5" s="2"/>
      <c r="Q5" s="71"/>
      <c r="R5" s="71"/>
      <c r="S5" s="71"/>
      <c r="T5" s="72"/>
    </row>
    <row r="6" spans="1:42" ht="12.75" customHeight="1" outlineLevel="1" x14ac:dyDescent="0.2">
      <c r="C6" s="2"/>
      <c r="D6" s="18" t="s">
        <v>42</v>
      </c>
      <c r="E6" s="2"/>
      <c r="F6" s="2"/>
      <c r="Q6" s="71"/>
      <c r="R6" s="71"/>
      <c r="S6" s="71"/>
      <c r="T6" s="72"/>
    </row>
    <row r="7" spans="1:42" ht="12.75" customHeight="1" outlineLevel="1" x14ac:dyDescent="0.2">
      <c r="C7" s="2"/>
      <c r="D7" s="18" t="s">
        <v>22</v>
      </c>
      <c r="E7" s="2"/>
      <c r="F7" s="2"/>
      <c r="Q7" s="71"/>
      <c r="R7" s="71"/>
      <c r="S7" s="71"/>
      <c r="T7" s="72"/>
    </row>
    <row r="8" spans="1:42" ht="12.75" customHeight="1" outlineLevel="1" x14ac:dyDescent="0.2">
      <c r="C8" s="2"/>
      <c r="D8" s="18" t="s">
        <v>23</v>
      </c>
      <c r="E8" s="2"/>
      <c r="F8" s="2"/>
      <c r="Q8" s="71"/>
      <c r="R8" s="71"/>
      <c r="S8" s="71"/>
      <c r="T8" s="72"/>
    </row>
    <row r="9" spans="1:42" ht="12.75" customHeight="1" outlineLevel="1" x14ac:dyDescent="0.2">
      <c r="C9" s="2"/>
      <c r="D9" s="18" t="s">
        <v>14</v>
      </c>
      <c r="E9" s="2"/>
      <c r="F9" s="2"/>
      <c r="Q9" s="71"/>
      <c r="R9" s="71"/>
      <c r="S9" s="71"/>
      <c r="T9" s="72"/>
    </row>
    <row r="10" spans="1:42" ht="12.75" customHeight="1" outlineLevel="1" x14ac:dyDescent="0.2">
      <c r="C10" s="2"/>
      <c r="D10" s="18" t="s">
        <v>39</v>
      </c>
      <c r="E10" s="2"/>
      <c r="F10" s="2"/>
      <c r="Q10" s="71"/>
      <c r="R10" s="71"/>
      <c r="S10" s="71"/>
      <c r="T10" s="72"/>
    </row>
    <row r="11" spans="1:42" ht="12.75" customHeight="1" outlineLevel="1" x14ac:dyDescent="0.2">
      <c r="C11" s="2"/>
      <c r="D11" s="18" t="s">
        <v>25</v>
      </c>
      <c r="E11" s="2"/>
      <c r="F11" s="2"/>
      <c r="Q11" s="71"/>
      <c r="R11" s="71"/>
      <c r="S11" s="71"/>
      <c r="T11" s="72"/>
    </row>
    <row r="12" spans="1:42" ht="12.75" customHeight="1" outlineLevel="1" x14ac:dyDescent="0.2">
      <c r="C12" s="2"/>
      <c r="D12" s="18" t="s">
        <v>24</v>
      </c>
      <c r="E12" s="2"/>
      <c r="F12" s="2"/>
      <c r="Q12" s="71"/>
      <c r="R12" s="71"/>
      <c r="S12" s="71"/>
      <c r="T12" s="72"/>
    </row>
    <row r="13" spans="1:42" ht="12.75" customHeight="1" outlineLevel="1" x14ac:dyDescent="0.2">
      <c r="C13" s="2"/>
      <c r="D13" s="18" t="s">
        <v>43</v>
      </c>
      <c r="E13" s="2"/>
      <c r="F13" s="2"/>
      <c r="Q13" s="71"/>
      <c r="R13" s="71"/>
      <c r="S13" s="71"/>
      <c r="T13" s="72"/>
    </row>
    <row r="14" spans="1:42" ht="12.75" customHeight="1" outlineLevel="1" x14ac:dyDescent="0.2">
      <c r="C14" s="2"/>
      <c r="D14" s="18" t="s">
        <v>26</v>
      </c>
      <c r="E14" s="2"/>
      <c r="F14" s="2"/>
      <c r="Q14" s="71"/>
      <c r="R14" s="71"/>
      <c r="S14" s="71"/>
      <c r="T14" s="72"/>
    </row>
    <row r="15" spans="1:42" ht="12.75" customHeight="1" outlineLevel="1" x14ac:dyDescent="0.2">
      <c r="C15" s="2"/>
      <c r="D15" s="18" t="s">
        <v>44</v>
      </c>
      <c r="E15" s="2"/>
      <c r="F15" s="2"/>
    </row>
    <row r="16" spans="1:42" ht="12.75" customHeight="1" outlineLevel="1" x14ac:dyDescent="0.2">
      <c r="C16" s="2"/>
      <c r="D16" s="18" t="s">
        <v>37</v>
      </c>
      <c r="E16" s="2"/>
      <c r="F16" s="2"/>
    </row>
    <row r="17" spans="1:42" ht="12.75" customHeight="1" outlineLevel="1" x14ac:dyDescent="0.2">
      <c r="C17" s="2"/>
      <c r="D17" s="18" t="s">
        <v>46</v>
      </c>
      <c r="E17" s="2"/>
      <c r="F17" s="2"/>
      <c r="U17" s="10"/>
      <c r="AI17" s="10"/>
    </row>
    <row r="18" spans="1:42" ht="12.75" customHeight="1" outlineLevel="1" x14ac:dyDescent="0.2">
      <c r="C18" s="2"/>
      <c r="D18" s="18" t="s">
        <v>47</v>
      </c>
      <c r="E18" s="2"/>
      <c r="F18" s="2"/>
      <c r="U18" s="10"/>
      <c r="AI18" s="10"/>
    </row>
    <row r="19" spans="1:42" ht="12.75" customHeight="1" outlineLevel="1" x14ac:dyDescent="0.2">
      <c r="C19" s="2"/>
      <c r="D19" s="18"/>
      <c r="E19" s="2"/>
      <c r="F19" s="2"/>
    </row>
    <row r="20" spans="1:42" ht="13.5" customHeight="1" outlineLevel="1" x14ac:dyDescent="0.2">
      <c r="C20" s="2"/>
      <c r="D20" s="18" t="s">
        <v>49</v>
      </c>
      <c r="E20" s="2"/>
      <c r="F20" s="2"/>
    </row>
    <row r="21" spans="1:42" s="1" customFormat="1" ht="9.9499999999999993" customHeight="1" x14ac:dyDescent="0.2">
      <c r="G21" s="9" t="s">
        <v>13</v>
      </c>
      <c r="H21" s="10"/>
      <c r="I21" s="10"/>
      <c r="J21" s="11"/>
      <c r="K21" s="21" t="s">
        <v>12</v>
      </c>
      <c r="L21" s="21"/>
      <c r="M21" s="21"/>
      <c r="N21" s="21"/>
      <c r="O21" s="21"/>
      <c r="P21" s="21"/>
      <c r="Q21" s="21"/>
      <c r="R21" s="21"/>
      <c r="S21" s="21"/>
      <c r="T21" s="21"/>
      <c r="U21" s="1" t="s">
        <v>12</v>
      </c>
      <c r="V21" s="10"/>
      <c r="W21" s="10"/>
      <c r="X21" s="10"/>
      <c r="Y21" s="10"/>
      <c r="Z21" s="10"/>
      <c r="AA21" s="11"/>
      <c r="AB21" s="1" t="s">
        <v>12</v>
      </c>
      <c r="AI21" s="1" t="s">
        <v>12</v>
      </c>
      <c r="AJ21" s="10"/>
      <c r="AK21" s="10"/>
      <c r="AL21" s="10"/>
      <c r="AM21" s="10"/>
      <c r="AN21" s="10"/>
      <c r="AO21" s="11"/>
      <c r="AP21" s="17"/>
    </row>
    <row r="22" spans="1:42" ht="12.75" customHeight="1" x14ac:dyDescent="0.2">
      <c r="A22" s="65" t="s">
        <v>1</v>
      </c>
      <c r="B22" s="87"/>
      <c r="C22" s="87"/>
      <c r="D22" s="87" t="s">
        <v>2</v>
      </c>
      <c r="E22" s="87" t="s">
        <v>3</v>
      </c>
      <c r="F22" s="87"/>
      <c r="G22" s="86" t="s">
        <v>4</v>
      </c>
      <c r="H22" s="78"/>
      <c r="I22" s="78"/>
      <c r="J22" s="12"/>
      <c r="K22" s="85" t="s">
        <v>5</v>
      </c>
      <c r="L22" s="85"/>
      <c r="M22" s="85"/>
      <c r="N22" s="22"/>
      <c r="O22" s="22"/>
      <c r="P22" s="22"/>
      <c r="Q22" s="22"/>
      <c r="R22" s="22"/>
      <c r="S22" s="22"/>
      <c r="T22" s="22"/>
      <c r="U22" s="86" t="s">
        <v>6</v>
      </c>
      <c r="V22" s="78"/>
      <c r="W22" s="78"/>
      <c r="X22" s="14"/>
      <c r="Y22" s="14"/>
      <c r="Z22" s="14"/>
      <c r="AA22" s="12"/>
      <c r="AB22" s="78" t="s">
        <v>7</v>
      </c>
      <c r="AC22" s="78"/>
      <c r="AD22" s="78"/>
      <c r="AE22" s="14"/>
      <c r="AF22" s="14"/>
      <c r="AG22" s="14"/>
      <c r="AH22" s="14"/>
      <c r="AI22" s="86" t="s">
        <v>8</v>
      </c>
      <c r="AJ22" s="78"/>
      <c r="AK22" s="78"/>
      <c r="AL22" s="5"/>
      <c r="AM22" s="5"/>
      <c r="AN22" s="5"/>
      <c r="AO22" s="16"/>
      <c r="AP22" s="67" t="s">
        <v>40</v>
      </c>
    </row>
    <row r="23" spans="1:42" ht="12.75" customHeight="1" x14ac:dyDescent="0.2">
      <c r="A23" s="88"/>
      <c r="B23" s="89"/>
      <c r="C23" s="90"/>
      <c r="D23" s="93"/>
      <c r="E23" s="88"/>
      <c r="F23" s="95"/>
      <c r="G23" s="81"/>
      <c r="H23" s="78"/>
      <c r="I23" s="78"/>
      <c r="J23" s="62"/>
      <c r="K23" s="83"/>
      <c r="L23" s="85"/>
      <c r="M23" s="85"/>
      <c r="N23" s="63" t="s">
        <v>20</v>
      </c>
      <c r="O23" s="23" t="s">
        <v>15</v>
      </c>
      <c r="P23" s="23" t="s">
        <v>28</v>
      </c>
      <c r="Q23" s="23" t="s">
        <v>27</v>
      </c>
      <c r="R23" s="23" t="s">
        <v>33</v>
      </c>
      <c r="S23" s="23" t="s">
        <v>33</v>
      </c>
      <c r="T23" s="23" t="s">
        <v>27</v>
      </c>
      <c r="U23" s="81"/>
      <c r="V23" s="78"/>
      <c r="W23" s="78"/>
      <c r="X23" s="65" t="s">
        <v>20</v>
      </c>
      <c r="Y23" s="20" t="s">
        <v>15</v>
      </c>
      <c r="Z23" s="20" t="s">
        <v>28</v>
      </c>
      <c r="AA23" s="13"/>
      <c r="AB23" s="79"/>
      <c r="AC23" s="78"/>
      <c r="AD23" s="78"/>
      <c r="AE23" s="65" t="s">
        <v>20</v>
      </c>
      <c r="AF23" s="20" t="s">
        <v>15</v>
      </c>
      <c r="AG23" s="20" t="s">
        <v>28</v>
      </c>
      <c r="AH23" s="15"/>
      <c r="AI23" s="81"/>
      <c r="AJ23" s="78"/>
      <c r="AK23" s="78"/>
      <c r="AL23" s="65" t="s">
        <v>20</v>
      </c>
      <c r="AM23" s="20" t="s">
        <v>15</v>
      </c>
      <c r="AN23" s="20" t="s">
        <v>28</v>
      </c>
      <c r="AO23" s="16"/>
      <c r="AP23" s="68"/>
    </row>
    <row r="24" spans="1:42" ht="57.75" customHeight="1" x14ac:dyDescent="0.2">
      <c r="A24" s="91"/>
      <c r="B24" s="92"/>
      <c r="C24" s="80"/>
      <c r="D24" s="94"/>
      <c r="E24" s="91"/>
      <c r="F24" s="92"/>
      <c r="G24" s="82"/>
      <c r="H24" s="4" t="s">
        <v>9</v>
      </c>
      <c r="I24" s="4" t="s">
        <v>10</v>
      </c>
      <c r="J24" s="26"/>
      <c r="K24" s="84"/>
      <c r="L24" s="24" t="s">
        <v>9</v>
      </c>
      <c r="M24" s="24" t="s">
        <v>38</v>
      </c>
      <c r="N24" s="64"/>
      <c r="O24" s="25" t="s">
        <v>21</v>
      </c>
      <c r="P24" s="25" t="s">
        <v>31</v>
      </c>
      <c r="Q24" s="25" t="s">
        <v>32</v>
      </c>
      <c r="R24" s="25" t="s">
        <v>34</v>
      </c>
      <c r="S24" s="25" t="s">
        <v>35</v>
      </c>
      <c r="T24" s="25" t="s">
        <v>36</v>
      </c>
      <c r="U24" s="82"/>
      <c r="V24" s="4" t="s">
        <v>9</v>
      </c>
      <c r="W24" s="4" t="s">
        <v>10</v>
      </c>
      <c r="X24" s="66"/>
      <c r="Y24" s="19" t="s">
        <v>21</v>
      </c>
      <c r="Z24" s="19" t="s">
        <v>29</v>
      </c>
      <c r="AA24" s="26" t="s">
        <v>30</v>
      </c>
      <c r="AB24" s="80"/>
      <c r="AC24" s="4" t="s">
        <v>9</v>
      </c>
      <c r="AD24" s="4" t="s">
        <v>10</v>
      </c>
      <c r="AE24" s="66"/>
      <c r="AF24" s="19" t="s">
        <v>21</v>
      </c>
      <c r="AG24" s="19" t="s">
        <v>29</v>
      </c>
      <c r="AH24" s="3"/>
      <c r="AI24" s="82"/>
      <c r="AJ24" s="4" t="s">
        <v>9</v>
      </c>
      <c r="AK24" s="4" t="s">
        <v>10</v>
      </c>
      <c r="AL24" s="66"/>
      <c r="AM24" s="19" t="s">
        <v>21</v>
      </c>
      <c r="AN24" s="19" t="s">
        <v>29</v>
      </c>
      <c r="AO24" s="16"/>
      <c r="AP24" s="69"/>
    </row>
    <row r="25" spans="1:42" s="44" customFormat="1" ht="11.25" customHeight="1" outlineLevel="3" x14ac:dyDescent="0.2">
      <c r="A25" s="73">
        <v>1</v>
      </c>
      <c r="B25" s="74"/>
      <c r="C25" s="75"/>
      <c r="D25" s="27">
        <v>1</v>
      </c>
      <c r="E25" s="76">
        <v>1</v>
      </c>
      <c r="F25" s="77"/>
      <c r="G25" s="29"/>
      <c r="H25" s="30"/>
      <c r="I25" s="30"/>
      <c r="J25" s="32"/>
      <c r="K25" s="33"/>
      <c r="L25" s="34">
        <v>2</v>
      </c>
      <c r="M25" s="34">
        <v>25</v>
      </c>
      <c r="N25" s="35">
        <v>5</v>
      </c>
      <c r="O25" s="35">
        <f t="shared" ref="O25:O26" si="0">L25/90*30</f>
        <v>0.66666666666666674</v>
      </c>
      <c r="P25" s="35">
        <f>M25-N25</f>
        <v>20</v>
      </c>
      <c r="Q25" s="35"/>
      <c r="R25" s="35"/>
      <c r="S25" s="35"/>
      <c r="T25" s="35"/>
      <c r="U25" s="36"/>
      <c r="V25" s="37">
        <v>9</v>
      </c>
      <c r="W25" s="37">
        <v>11</v>
      </c>
      <c r="X25" s="38">
        <v>5</v>
      </c>
      <c r="Y25" s="31">
        <f t="shared" ref="Y25:Y26" si="1">V25/90*30</f>
        <v>3</v>
      </c>
      <c r="Z25" s="31"/>
      <c r="AA25" s="39"/>
      <c r="AB25" s="40"/>
      <c r="AC25" s="37">
        <v>4</v>
      </c>
      <c r="AD25" s="37">
        <v>7</v>
      </c>
      <c r="AE25" s="38"/>
      <c r="AF25" s="31">
        <f t="shared" ref="AF25:AF26" si="2">AC25/90*30</f>
        <v>1.3333333333333335</v>
      </c>
      <c r="AG25" s="31"/>
      <c r="AH25" s="38"/>
      <c r="AI25" s="36"/>
      <c r="AJ25" s="37">
        <v>1</v>
      </c>
      <c r="AK25" s="37">
        <v>7</v>
      </c>
      <c r="AL25" s="41"/>
      <c r="AM25" s="31">
        <f t="shared" ref="AM25:AM26" si="3">AJ25/90*30</f>
        <v>0.33333333333333337</v>
      </c>
      <c r="AN25" s="42"/>
      <c r="AO25" s="43"/>
      <c r="AP25" s="28"/>
    </row>
    <row r="26" spans="1:42" s="44" customFormat="1" ht="11.25" customHeight="1" outlineLevel="3" x14ac:dyDescent="0.2">
      <c r="A26" s="73">
        <v>2</v>
      </c>
      <c r="B26" s="74"/>
      <c r="C26" s="75"/>
      <c r="D26" s="45">
        <v>2</v>
      </c>
      <c r="E26" s="76">
        <v>2</v>
      </c>
      <c r="F26" s="77"/>
      <c r="G26" s="46"/>
      <c r="H26" s="30"/>
      <c r="I26" s="30"/>
      <c r="J26" s="32"/>
      <c r="K26" s="33"/>
      <c r="L26" s="34">
        <v>4</v>
      </c>
      <c r="M26" s="34">
        <v>1</v>
      </c>
      <c r="N26" s="35">
        <v>1</v>
      </c>
      <c r="O26" s="35">
        <f t="shared" si="0"/>
        <v>1.3333333333333335</v>
      </c>
      <c r="P26" s="35"/>
      <c r="Q26" s="35"/>
      <c r="R26" s="35"/>
      <c r="S26" s="35"/>
      <c r="T26" s="35"/>
      <c r="U26" s="36"/>
      <c r="V26" s="37">
        <v>2</v>
      </c>
      <c r="W26" s="37">
        <v>2</v>
      </c>
      <c r="X26" s="38"/>
      <c r="Y26" s="31">
        <f t="shared" si="1"/>
        <v>0.66666666666666674</v>
      </c>
      <c r="Z26" s="31"/>
      <c r="AA26" s="39"/>
      <c r="AB26" s="40"/>
      <c r="AC26" s="47"/>
      <c r="AD26" s="37">
        <v>2</v>
      </c>
      <c r="AE26" s="38"/>
      <c r="AF26" s="31">
        <f t="shared" si="2"/>
        <v>0</v>
      </c>
      <c r="AG26" s="31"/>
      <c r="AH26" s="38"/>
      <c r="AI26" s="36"/>
      <c r="AJ26" s="37">
        <v>3</v>
      </c>
      <c r="AK26" s="37">
        <v>1</v>
      </c>
      <c r="AL26" s="41"/>
      <c r="AM26" s="31">
        <f t="shared" si="3"/>
        <v>1</v>
      </c>
      <c r="AN26" s="42"/>
      <c r="AO26" s="43"/>
      <c r="AP26" s="28"/>
    </row>
    <row r="27" spans="1:42" s="44" customFormat="1" ht="10.5" customHeight="1" outlineLevel="3" x14ac:dyDescent="0.2">
      <c r="A27" s="73">
        <v>3</v>
      </c>
      <c r="B27" s="74"/>
      <c r="C27" s="75"/>
      <c r="D27" s="27">
        <v>3</v>
      </c>
      <c r="E27" s="76">
        <v>3</v>
      </c>
      <c r="F27" s="77"/>
      <c r="G27" s="29"/>
      <c r="H27" s="30"/>
      <c r="I27" s="30"/>
      <c r="J27" s="32"/>
      <c r="K27" s="33"/>
      <c r="L27" s="34">
        <v>2</v>
      </c>
      <c r="M27" s="48"/>
      <c r="N27" s="49">
        <v>1</v>
      </c>
      <c r="O27" s="35">
        <f t="shared" ref="O27" si="4">L27/90*30</f>
        <v>0.66666666666666674</v>
      </c>
      <c r="P27" s="49"/>
      <c r="Q27" s="49"/>
      <c r="R27" s="49"/>
      <c r="S27" s="49"/>
      <c r="T27" s="49"/>
      <c r="U27" s="36"/>
      <c r="V27" s="47"/>
      <c r="W27" s="37">
        <v>2</v>
      </c>
      <c r="X27" s="38"/>
      <c r="Y27" s="31">
        <f t="shared" ref="Y27" si="5">V27/90*30</f>
        <v>0</v>
      </c>
      <c r="Z27" s="31"/>
      <c r="AA27" s="39"/>
      <c r="AB27" s="40"/>
      <c r="AC27" s="47"/>
      <c r="AD27" s="37">
        <v>2</v>
      </c>
      <c r="AE27" s="38"/>
      <c r="AF27" s="31">
        <f t="shared" ref="AF27" si="6">AC27/90*30</f>
        <v>0</v>
      </c>
      <c r="AG27" s="31"/>
      <c r="AH27" s="38"/>
      <c r="AI27" s="36"/>
      <c r="AJ27" s="47"/>
      <c r="AK27" s="37">
        <v>1</v>
      </c>
      <c r="AL27" s="41"/>
      <c r="AM27" s="31">
        <f t="shared" ref="AM27" si="7">AJ27/90*30</f>
        <v>0</v>
      </c>
      <c r="AN27" s="42"/>
      <c r="AO27" s="43"/>
      <c r="AP27" s="28"/>
    </row>
    <row r="28" spans="1:42" s="44" customFormat="1" ht="11.25" customHeight="1" outlineLevel="3" x14ac:dyDescent="0.2">
      <c r="A28" s="73">
        <v>4</v>
      </c>
      <c r="B28" s="74"/>
      <c r="C28" s="75"/>
      <c r="D28" s="45">
        <v>4</v>
      </c>
      <c r="E28" s="76">
        <v>4</v>
      </c>
      <c r="F28" s="77"/>
      <c r="G28" s="29"/>
      <c r="H28" s="30"/>
      <c r="I28" s="30"/>
      <c r="J28" s="32"/>
      <c r="K28" s="33"/>
      <c r="L28" s="34">
        <v>10</v>
      </c>
      <c r="M28" s="34">
        <v>11</v>
      </c>
      <c r="N28" s="35">
        <v>6</v>
      </c>
      <c r="O28" s="35">
        <f t="shared" ref="O28" si="8">L28/90*30</f>
        <v>3.333333333333333</v>
      </c>
      <c r="P28" s="35">
        <f>N28-M28</f>
        <v>-5</v>
      </c>
      <c r="Q28" s="35"/>
      <c r="R28" s="35"/>
      <c r="S28" s="35"/>
      <c r="T28" s="35"/>
      <c r="U28" s="36"/>
      <c r="V28" s="37">
        <v>10</v>
      </c>
      <c r="W28" s="37">
        <v>17</v>
      </c>
      <c r="X28" s="38"/>
      <c r="Y28" s="31">
        <f t="shared" ref="Y28" si="9">V28/90*30</f>
        <v>3.333333333333333</v>
      </c>
      <c r="Z28" s="31"/>
      <c r="AA28" s="39"/>
      <c r="AB28" s="40"/>
      <c r="AC28" s="37">
        <v>4</v>
      </c>
      <c r="AD28" s="37">
        <v>9</v>
      </c>
      <c r="AE28" s="38"/>
      <c r="AF28" s="31">
        <f t="shared" ref="AF28" si="10">AC28/90*30</f>
        <v>1.3333333333333335</v>
      </c>
      <c r="AG28" s="31"/>
      <c r="AH28" s="38"/>
      <c r="AI28" s="36"/>
      <c r="AJ28" s="37">
        <v>3</v>
      </c>
      <c r="AK28" s="37">
        <v>8</v>
      </c>
      <c r="AL28" s="41"/>
      <c r="AM28" s="31">
        <f t="shared" ref="AM28" si="11">AJ28/90*30</f>
        <v>1</v>
      </c>
      <c r="AN28" s="42"/>
      <c r="AO28" s="43"/>
      <c r="AP28" s="28"/>
    </row>
    <row r="29" spans="1:42" s="44" customFormat="1" ht="11.25" customHeight="1" outlineLevel="3" x14ac:dyDescent="0.2">
      <c r="A29" s="73">
        <v>5</v>
      </c>
      <c r="B29" s="74"/>
      <c r="C29" s="75"/>
      <c r="D29" s="27">
        <v>5</v>
      </c>
      <c r="E29" s="76">
        <v>5</v>
      </c>
      <c r="F29" s="77"/>
      <c r="G29" s="36"/>
      <c r="H29" s="47"/>
      <c r="I29" s="37">
        <v>20</v>
      </c>
      <c r="J29" s="39"/>
      <c r="K29" s="33"/>
      <c r="L29" s="34">
        <v>17</v>
      </c>
      <c r="M29" s="34">
        <v>8</v>
      </c>
      <c r="N29" s="35"/>
      <c r="O29" s="35">
        <f t="shared" ref="O29:O31" si="12">L29/90*30</f>
        <v>5.6666666666666661</v>
      </c>
      <c r="P29" s="35"/>
      <c r="Q29" s="35"/>
      <c r="R29" s="35"/>
      <c r="S29" s="35"/>
      <c r="T29" s="35"/>
      <c r="U29" s="36"/>
      <c r="V29" s="37">
        <v>12</v>
      </c>
      <c r="W29" s="37">
        <v>13</v>
      </c>
      <c r="X29" s="38"/>
      <c r="Y29" s="31">
        <f t="shared" ref="Y29:Y31" si="13">V29/90*30</f>
        <v>4</v>
      </c>
      <c r="Z29" s="31"/>
      <c r="AA29" s="39"/>
      <c r="AB29" s="40"/>
      <c r="AC29" s="37">
        <v>10</v>
      </c>
      <c r="AD29" s="37">
        <v>5</v>
      </c>
      <c r="AE29" s="38"/>
      <c r="AF29" s="31">
        <f t="shared" ref="AF29:AF31" si="14">AC29/90*30</f>
        <v>3.333333333333333</v>
      </c>
      <c r="AG29" s="31"/>
      <c r="AH29" s="38"/>
      <c r="AI29" s="36"/>
      <c r="AJ29" s="37">
        <v>3</v>
      </c>
      <c r="AK29" s="37">
        <v>6</v>
      </c>
      <c r="AL29" s="41"/>
      <c r="AM29" s="31">
        <f t="shared" ref="AM29:AM31" si="15">AJ29/90*30</f>
        <v>1</v>
      </c>
      <c r="AN29" s="42"/>
      <c r="AO29" s="43"/>
      <c r="AP29" s="28"/>
    </row>
    <row r="30" spans="1:42" s="44" customFormat="1" ht="11.25" customHeight="1" outlineLevel="3" x14ac:dyDescent="0.2">
      <c r="A30" s="73">
        <v>6</v>
      </c>
      <c r="B30" s="74"/>
      <c r="C30" s="75"/>
      <c r="D30" s="45">
        <v>6</v>
      </c>
      <c r="E30" s="76">
        <v>6</v>
      </c>
      <c r="F30" s="77"/>
      <c r="G30" s="46"/>
      <c r="H30" s="30"/>
      <c r="I30" s="30"/>
      <c r="J30" s="32"/>
      <c r="K30" s="33"/>
      <c r="L30" s="34">
        <v>17</v>
      </c>
      <c r="M30" s="34">
        <v>8</v>
      </c>
      <c r="N30" s="35">
        <v>10</v>
      </c>
      <c r="O30" s="35">
        <f t="shared" si="12"/>
        <v>5.6666666666666661</v>
      </c>
      <c r="P30" s="35">
        <f t="shared" ref="P30:P40" si="16">M30-N30</f>
        <v>-2</v>
      </c>
      <c r="Q30" s="35"/>
      <c r="R30" s="35">
        <v>2</v>
      </c>
      <c r="S30" s="35"/>
      <c r="T30" s="35"/>
      <c r="U30" s="36"/>
      <c r="V30" s="37">
        <v>7</v>
      </c>
      <c r="W30" s="37">
        <v>10</v>
      </c>
      <c r="X30" s="38">
        <v>6</v>
      </c>
      <c r="Y30" s="31">
        <f t="shared" si="13"/>
        <v>2.3333333333333335</v>
      </c>
      <c r="Z30" s="50">
        <f>W30-X30</f>
        <v>4</v>
      </c>
      <c r="AA30" s="51">
        <f>Z30/6</f>
        <v>0.66666666666666663</v>
      </c>
      <c r="AB30" s="40"/>
      <c r="AC30" s="37">
        <v>13</v>
      </c>
      <c r="AD30" s="37">
        <v>7</v>
      </c>
      <c r="AE30" s="38">
        <v>5</v>
      </c>
      <c r="AF30" s="31">
        <f t="shared" si="14"/>
        <v>4.333333333333333</v>
      </c>
      <c r="AG30" s="50">
        <f>AD30-AE30</f>
        <v>2</v>
      </c>
      <c r="AH30" s="52">
        <f>AG30/6</f>
        <v>0.33333333333333331</v>
      </c>
      <c r="AI30" s="36"/>
      <c r="AJ30" s="37">
        <v>2</v>
      </c>
      <c r="AK30" s="37">
        <v>5</v>
      </c>
      <c r="AL30" s="41">
        <v>5</v>
      </c>
      <c r="AM30" s="31">
        <f t="shared" si="15"/>
        <v>0.66666666666666674</v>
      </c>
      <c r="AN30" s="53">
        <f>AL30-AK30</f>
        <v>0</v>
      </c>
      <c r="AO30" s="43"/>
      <c r="AP30" s="28">
        <v>6</v>
      </c>
    </row>
    <row r="31" spans="1:42" s="44" customFormat="1" ht="11.25" customHeight="1" outlineLevel="3" x14ac:dyDescent="0.2">
      <c r="A31" s="73">
        <v>7</v>
      </c>
      <c r="B31" s="74"/>
      <c r="C31" s="75"/>
      <c r="D31" s="27">
        <v>7</v>
      </c>
      <c r="E31" s="76">
        <v>7</v>
      </c>
      <c r="F31" s="77"/>
      <c r="G31" s="46"/>
      <c r="H31" s="30"/>
      <c r="I31" s="30"/>
      <c r="J31" s="32"/>
      <c r="K31" s="33"/>
      <c r="L31" s="34">
        <v>20</v>
      </c>
      <c r="M31" s="34">
        <v>4</v>
      </c>
      <c r="N31" s="35">
        <v>10</v>
      </c>
      <c r="O31" s="35">
        <f t="shared" si="12"/>
        <v>6.6666666666666661</v>
      </c>
      <c r="P31" s="35">
        <f t="shared" si="16"/>
        <v>-6</v>
      </c>
      <c r="Q31" s="35"/>
      <c r="R31" s="35"/>
      <c r="S31" s="35">
        <v>1</v>
      </c>
      <c r="T31" s="35"/>
      <c r="U31" s="36"/>
      <c r="V31" s="37">
        <v>15</v>
      </c>
      <c r="W31" s="37">
        <v>11</v>
      </c>
      <c r="X31" s="38">
        <v>6</v>
      </c>
      <c r="Y31" s="31">
        <f t="shared" si="13"/>
        <v>5</v>
      </c>
      <c r="Z31" s="50">
        <f>X31-W31</f>
        <v>-5</v>
      </c>
      <c r="AA31" s="39"/>
      <c r="AB31" s="40"/>
      <c r="AC31" s="37">
        <v>15</v>
      </c>
      <c r="AD31" s="37">
        <v>6</v>
      </c>
      <c r="AE31" s="38">
        <v>5</v>
      </c>
      <c r="AF31" s="31">
        <f t="shared" si="14"/>
        <v>5</v>
      </c>
      <c r="AG31" s="50">
        <f>AD31-AE31</f>
        <v>1</v>
      </c>
      <c r="AH31" s="52">
        <f>AG31/1</f>
        <v>1</v>
      </c>
      <c r="AI31" s="36"/>
      <c r="AJ31" s="37">
        <v>3</v>
      </c>
      <c r="AK31" s="37">
        <v>5</v>
      </c>
      <c r="AL31" s="41">
        <v>5</v>
      </c>
      <c r="AM31" s="31">
        <f t="shared" si="15"/>
        <v>1</v>
      </c>
      <c r="AN31" s="42">
        <v>0</v>
      </c>
      <c r="AO31" s="43"/>
      <c r="AP31" s="28">
        <v>1</v>
      </c>
    </row>
    <row r="32" spans="1:42" s="44" customFormat="1" ht="11.25" customHeight="1" outlineLevel="3" x14ac:dyDescent="0.2">
      <c r="A32" s="73">
        <v>8</v>
      </c>
      <c r="B32" s="74"/>
      <c r="C32" s="75"/>
      <c r="D32" s="45">
        <v>8</v>
      </c>
      <c r="E32" s="76">
        <v>8</v>
      </c>
      <c r="F32" s="77"/>
      <c r="G32" s="29"/>
      <c r="H32" s="30"/>
      <c r="I32" s="30"/>
      <c r="J32" s="32"/>
      <c r="K32" s="33"/>
      <c r="L32" s="34">
        <v>4</v>
      </c>
      <c r="M32" s="34">
        <v>4</v>
      </c>
      <c r="N32" s="35">
        <v>2</v>
      </c>
      <c r="O32" s="35">
        <f t="shared" ref="O32:O37" si="17">L32/90*30</f>
        <v>1.3333333333333335</v>
      </c>
      <c r="P32" s="35">
        <f t="shared" si="16"/>
        <v>2</v>
      </c>
      <c r="Q32" s="35"/>
      <c r="R32" s="35"/>
      <c r="S32" s="35"/>
      <c r="T32" s="35"/>
      <c r="U32" s="36"/>
      <c r="V32" s="37">
        <v>2</v>
      </c>
      <c r="W32" s="37">
        <v>5</v>
      </c>
      <c r="X32" s="38"/>
      <c r="Y32" s="31">
        <f t="shared" ref="Y32:Y37" si="18">V32/90*30</f>
        <v>0.66666666666666674</v>
      </c>
      <c r="Z32" s="31"/>
      <c r="AA32" s="39"/>
      <c r="AB32" s="40"/>
      <c r="AC32" s="47"/>
      <c r="AD32" s="37">
        <v>8</v>
      </c>
      <c r="AE32" s="38"/>
      <c r="AF32" s="31">
        <f t="shared" ref="AF32:AF37" si="19">AC32/90*30</f>
        <v>0</v>
      </c>
      <c r="AG32" s="31"/>
      <c r="AH32" s="38"/>
      <c r="AI32" s="36"/>
      <c r="AJ32" s="37">
        <v>4</v>
      </c>
      <c r="AK32" s="37">
        <v>2</v>
      </c>
      <c r="AL32" s="41"/>
      <c r="AM32" s="31">
        <f t="shared" ref="AM32:AM37" si="20">AJ32/90*30</f>
        <v>1.3333333333333335</v>
      </c>
      <c r="AN32" s="42"/>
      <c r="AO32" s="43"/>
      <c r="AP32" s="28"/>
    </row>
    <row r="33" spans="1:42" s="44" customFormat="1" ht="11.25" customHeight="1" outlineLevel="3" x14ac:dyDescent="0.2">
      <c r="A33" s="73">
        <v>9</v>
      </c>
      <c r="B33" s="74"/>
      <c r="C33" s="75"/>
      <c r="D33" s="27">
        <v>9</v>
      </c>
      <c r="E33" s="76">
        <v>9</v>
      </c>
      <c r="F33" s="77"/>
      <c r="G33" s="46"/>
      <c r="H33" s="30"/>
      <c r="I33" s="30"/>
      <c r="J33" s="32"/>
      <c r="K33" s="33"/>
      <c r="L33" s="34">
        <v>13</v>
      </c>
      <c r="M33" s="34">
        <v>7</v>
      </c>
      <c r="N33" s="35">
        <v>5</v>
      </c>
      <c r="O33" s="35">
        <f t="shared" si="17"/>
        <v>4.333333333333333</v>
      </c>
      <c r="P33" s="35">
        <f t="shared" si="16"/>
        <v>2</v>
      </c>
      <c r="Q33" s="35"/>
      <c r="R33" s="35"/>
      <c r="S33" s="35"/>
      <c r="T33" s="35"/>
      <c r="U33" s="36"/>
      <c r="V33" s="37">
        <v>8</v>
      </c>
      <c r="W33" s="37">
        <v>11</v>
      </c>
      <c r="X33" s="38"/>
      <c r="Y33" s="31">
        <f t="shared" si="18"/>
        <v>2.666666666666667</v>
      </c>
      <c r="Z33" s="31"/>
      <c r="AA33" s="39"/>
      <c r="AB33" s="40"/>
      <c r="AC33" s="37">
        <v>2</v>
      </c>
      <c r="AD33" s="37">
        <v>9</v>
      </c>
      <c r="AE33" s="38"/>
      <c r="AF33" s="31">
        <f t="shared" si="19"/>
        <v>0.66666666666666674</v>
      </c>
      <c r="AG33" s="31"/>
      <c r="AH33" s="38"/>
      <c r="AI33" s="36"/>
      <c r="AJ33" s="37">
        <v>1</v>
      </c>
      <c r="AK33" s="37">
        <v>7</v>
      </c>
      <c r="AL33" s="41"/>
      <c r="AM33" s="31">
        <f t="shared" si="20"/>
        <v>0.33333333333333337</v>
      </c>
      <c r="AN33" s="42"/>
      <c r="AO33" s="43"/>
      <c r="AP33" s="28"/>
    </row>
    <row r="34" spans="1:42" s="44" customFormat="1" ht="11.25" customHeight="1" outlineLevel="3" x14ac:dyDescent="0.2">
      <c r="A34" s="73">
        <v>10</v>
      </c>
      <c r="B34" s="74"/>
      <c r="C34" s="75"/>
      <c r="D34" s="45">
        <v>10</v>
      </c>
      <c r="E34" s="76">
        <v>10</v>
      </c>
      <c r="F34" s="77"/>
      <c r="G34" s="46"/>
      <c r="H34" s="47"/>
      <c r="I34" s="47"/>
      <c r="J34" s="55"/>
      <c r="K34" s="33"/>
      <c r="L34" s="34">
        <v>20</v>
      </c>
      <c r="M34" s="34">
        <v>11</v>
      </c>
      <c r="N34" s="35">
        <v>10</v>
      </c>
      <c r="O34" s="35">
        <f t="shared" si="17"/>
        <v>6.6666666666666661</v>
      </c>
      <c r="P34" s="35">
        <f t="shared" si="16"/>
        <v>1</v>
      </c>
      <c r="Q34" s="35"/>
      <c r="R34" s="35"/>
      <c r="S34" s="35"/>
      <c r="T34" s="35"/>
      <c r="U34" s="36"/>
      <c r="V34" s="37">
        <v>29</v>
      </c>
      <c r="W34" s="37">
        <v>6</v>
      </c>
      <c r="X34" s="38"/>
      <c r="Y34" s="31">
        <f t="shared" si="18"/>
        <v>9.6666666666666679</v>
      </c>
      <c r="Z34" s="31"/>
      <c r="AA34" s="39"/>
      <c r="AB34" s="40"/>
      <c r="AC34" s="37">
        <v>7</v>
      </c>
      <c r="AD34" s="37">
        <v>10</v>
      </c>
      <c r="AE34" s="38"/>
      <c r="AF34" s="31">
        <f t="shared" si="19"/>
        <v>2.3333333333333335</v>
      </c>
      <c r="AG34" s="31"/>
      <c r="AH34" s="38"/>
      <c r="AI34" s="36"/>
      <c r="AJ34" s="37">
        <v>4</v>
      </c>
      <c r="AK34" s="37">
        <v>10</v>
      </c>
      <c r="AL34" s="41"/>
      <c r="AM34" s="31">
        <f t="shared" si="20"/>
        <v>1.3333333333333335</v>
      </c>
      <c r="AN34" s="42"/>
      <c r="AO34" s="43"/>
      <c r="AP34" s="28"/>
    </row>
    <row r="35" spans="1:42" s="44" customFormat="1" ht="11.25" customHeight="1" outlineLevel="3" x14ac:dyDescent="0.2">
      <c r="A35" s="73">
        <v>11</v>
      </c>
      <c r="B35" s="74"/>
      <c r="C35" s="75"/>
      <c r="D35" s="27">
        <v>11</v>
      </c>
      <c r="E35" s="76">
        <v>11</v>
      </c>
      <c r="F35" s="77"/>
      <c r="G35" s="29"/>
      <c r="H35" s="30"/>
      <c r="I35" s="37">
        <v>60</v>
      </c>
      <c r="J35" s="39"/>
      <c r="K35" s="33"/>
      <c r="L35" s="34">
        <v>37</v>
      </c>
      <c r="M35" s="34">
        <v>8</v>
      </c>
      <c r="N35" s="35">
        <v>10</v>
      </c>
      <c r="O35" s="35">
        <f t="shared" si="17"/>
        <v>12.333333333333332</v>
      </c>
      <c r="P35" s="35">
        <f t="shared" si="16"/>
        <v>-2</v>
      </c>
      <c r="Q35" s="35">
        <v>2</v>
      </c>
      <c r="R35" s="35"/>
      <c r="S35" s="35"/>
      <c r="T35" s="35"/>
      <c r="U35" s="36"/>
      <c r="V35" s="37">
        <v>32</v>
      </c>
      <c r="W35" s="37">
        <v>15</v>
      </c>
      <c r="X35" s="38">
        <v>10</v>
      </c>
      <c r="Y35" s="31">
        <f t="shared" si="18"/>
        <v>10.666666666666668</v>
      </c>
      <c r="Z35" s="50">
        <f>W35-X35</f>
        <v>5</v>
      </c>
      <c r="AA35" s="39"/>
      <c r="AB35" s="40"/>
      <c r="AC35" s="37">
        <v>5</v>
      </c>
      <c r="AD35" s="37">
        <v>22</v>
      </c>
      <c r="AE35" s="38">
        <v>10</v>
      </c>
      <c r="AF35" s="31">
        <f t="shared" si="19"/>
        <v>1.6666666666666665</v>
      </c>
      <c r="AG35" s="50">
        <f>AD35-AE35</f>
        <v>12</v>
      </c>
      <c r="AH35" s="38"/>
      <c r="AI35" s="36"/>
      <c r="AJ35" s="37">
        <v>9</v>
      </c>
      <c r="AK35" s="37">
        <v>10</v>
      </c>
      <c r="AL35" s="41">
        <v>6</v>
      </c>
      <c r="AM35" s="31">
        <f t="shared" si="20"/>
        <v>3</v>
      </c>
      <c r="AN35" s="53">
        <f>AK35-AL35</f>
        <v>4</v>
      </c>
      <c r="AO35" s="43"/>
      <c r="AP35" s="28"/>
    </row>
    <row r="36" spans="1:42" s="44" customFormat="1" ht="11.25" customHeight="1" outlineLevel="3" x14ac:dyDescent="0.2">
      <c r="A36" s="73">
        <v>12</v>
      </c>
      <c r="B36" s="74"/>
      <c r="C36" s="75"/>
      <c r="D36" s="45">
        <v>12</v>
      </c>
      <c r="E36" s="76">
        <v>12</v>
      </c>
      <c r="F36" s="77"/>
      <c r="G36" s="36"/>
      <c r="H36" s="47"/>
      <c r="I36" s="37">
        <v>30</v>
      </c>
      <c r="J36" s="39"/>
      <c r="K36" s="33"/>
      <c r="L36" s="34">
        <v>25</v>
      </c>
      <c r="M36" s="34">
        <v>11</v>
      </c>
      <c r="N36" s="35">
        <v>10</v>
      </c>
      <c r="O36" s="35">
        <f t="shared" si="17"/>
        <v>8.3333333333333339</v>
      </c>
      <c r="P36" s="35">
        <f t="shared" si="16"/>
        <v>1</v>
      </c>
      <c r="Q36" s="35"/>
      <c r="R36" s="35"/>
      <c r="S36" s="35"/>
      <c r="T36" s="35"/>
      <c r="U36" s="36"/>
      <c r="V36" s="37">
        <v>22</v>
      </c>
      <c r="W36" s="37">
        <v>22</v>
      </c>
      <c r="X36" s="38">
        <v>10</v>
      </c>
      <c r="Y36" s="31">
        <f t="shared" si="18"/>
        <v>7.333333333333333</v>
      </c>
      <c r="Z36" s="50">
        <f>W36-X36</f>
        <v>12</v>
      </c>
      <c r="AA36" s="39"/>
      <c r="AB36" s="40"/>
      <c r="AC36" s="37">
        <v>9</v>
      </c>
      <c r="AD36" s="37">
        <v>18</v>
      </c>
      <c r="AE36" s="38">
        <v>10</v>
      </c>
      <c r="AF36" s="31">
        <f t="shared" si="19"/>
        <v>3</v>
      </c>
      <c r="AG36" s="50">
        <f>AD36-AE36</f>
        <v>8</v>
      </c>
      <c r="AH36" s="38"/>
      <c r="AI36" s="36"/>
      <c r="AJ36" s="37">
        <v>8</v>
      </c>
      <c r="AK36" s="37">
        <v>16</v>
      </c>
      <c r="AL36" s="41">
        <v>6</v>
      </c>
      <c r="AM36" s="31">
        <f t="shared" si="20"/>
        <v>2.666666666666667</v>
      </c>
      <c r="AN36" s="53">
        <f>AK36-AL36</f>
        <v>10</v>
      </c>
      <c r="AO36" s="43"/>
      <c r="AP36" s="28"/>
    </row>
    <row r="37" spans="1:42" s="44" customFormat="1" ht="11.25" customHeight="1" outlineLevel="3" x14ac:dyDescent="0.2">
      <c r="A37" s="73">
        <v>13</v>
      </c>
      <c r="B37" s="74"/>
      <c r="C37" s="75"/>
      <c r="D37" s="27">
        <v>13</v>
      </c>
      <c r="E37" s="76">
        <v>13</v>
      </c>
      <c r="F37" s="77"/>
      <c r="G37" s="46"/>
      <c r="H37" s="47"/>
      <c r="I37" s="37">
        <v>10</v>
      </c>
      <c r="J37" s="39"/>
      <c r="K37" s="33"/>
      <c r="L37" s="34">
        <v>28</v>
      </c>
      <c r="M37" s="34">
        <v>18</v>
      </c>
      <c r="N37" s="35">
        <v>10</v>
      </c>
      <c r="O37" s="35">
        <f t="shared" si="17"/>
        <v>9.3333333333333339</v>
      </c>
      <c r="P37" s="35">
        <f t="shared" si="16"/>
        <v>8</v>
      </c>
      <c r="Q37" s="35"/>
      <c r="R37" s="35"/>
      <c r="S37" s="35"/>
      <c r="T37" s="35"/>
      <c r="U37" s="36"/>
      <c r="V37" s="37">
        <v>37</v>
      </c>
      <c r="W37" s="37">
        <v>12</v>
      </c>
      <c r="X37" s="38"/>
      <c r="Y37" s="31">
        <f t="shared" si="18"/>
        <v>12.333333333333332</v>
      </c>
      <c r="Z37" s="31"/>
      <c r="AA37" s="39"/>
      <c r="AB37" s="40"/>
      <c r="AC37" s="37">
        <v>21</v>
      </c>
      <c r="AD37" s="37">
        <v>17</v>
      </c>
      <c r="AE37" s="38"/>
      <c r="AF37" s="31">
        <f t="shared" si="19"/>
        <v>7</v>
      </c>
      <c r="AG37" s="31"/>
      <c r="AH37" s="38"/>
      <c r="AI37" s="36"/>
      <c r="AJ37" s="37">
        <v>5</v>
      </c>
      <c r="AK37" s="37">
        <v>15</v>
      </c>
      <c r="AL37" s="41"/>
      <c r="AM37" s="31">
        <f t="shared" si="20"/>
        <v>1.6666666666666665</v>
      </c>
      <c r="AN37" s="42"/>
      <c r="AO37" s="43"/>
      <c r="AP37" s="28"/>
    </row>
    <row r="38" spans="1:42" s="44" customFormat="1" ht="11.25" customHeight="1" outlineLevel="3" x14ac:dyDescent="0.2">
      <c r="A38" s="73">
        <v>14</v>
      </c>
      <c r="B38" s="74"/>
      <c r="C38" s="75"/>
      <c r="D38" s="45">
        <v>14</v>
      </c>
      <c r="E38" s="76">
        <v>14</v>
      </c>
      <c r="F38" s="77"/>
      <c r="G38" s="29"/>
      <c r="H38" s="30"/>
      <c r="I38" s="30"/>
      <c r="J38" s="32"/>
      <c r="K38" s="33"/>
      <c r="L38" s="48"/>
      <c r="M38" s="34">
        <v>10</v>
      </c>
      <c r="N38" s="35">
        <v>5</v>
      </c>
      <c r="O38" s="35">
        <f t="shared" ref="O38" si="21">L38/90*30</f>
        <v>0</v>
      </c>
      <c r="P38" s="35">
        <f t="shared" si="16"/>
        <v>5</v>
      </c>
      <c r="Q38" s="35"/>
      <c r="R38" s="35"/>
      <c r="S38" s="35"/>
      <c r="T38" s="35"/>
      <c r="U38" s="36"/>
      <c r="V38" s="37">
        <v>4</v>
      </c>
      <c r="W38" s="37">
        <v>5</v>
      </c>
      <c r="X38" s="38"/>
      <c r="Y38" s="31">
        <f t="shared" ref="Y38" si="22">V38/90*30</f>
        <v>1.3333333333333335</v>
      </c>
      <c r="Z38" s="31"/>
      <c r="AA38" s="39"/>
      <c r="AB38" s="40"/>
      <c r="AC38" s="37">
        <v>1</v>
      </c>
      <c r="AD38" s="37">
        <v>9</v>
      </c>
      <c r="AE38" s="38"/>
      <c r="AF38" s="31">
        <f t="shared" ref="AF38" si="23">AC38/90*30</f>
        <v>0.33333333333333337</v>
      </c>
      <c r="AG38" s="31"/>
      <c r="AH38" s="38"/>
      <c r="AI38" s="36"/>
      <c r="AJ38" s="37">
        <v>1</v>
      </c>
      <c r="AK38" s="37">
        <v>6</v>
      </c>
      <c r="AL38" s="41"/>
      <c r="AM38" s="31">
        <f t="shared" ref="AM38" si="24">AJ38/90*30</f>
        <v>0.33333333333333337</v>
      </c>
      <c r="AN38" s="42"/>
      <c r="AO38" s="43"/>
      <c r="AP38" s="28"/>
    </row>
    <row r="39" spans="1:42" s="44" customFormat="1" ht="11.25" customHeight="1" outlineLevel="3" x14ac:dyDescent="0.2">
      <c r="A39" s="73">
        <v>15</v>
      </c>
      <c r="B39" s="74"/>
      <c r="C39" s="75"/>
      <c r="D39" s="27">
        <v>15</v>
      </c>
      <c r="E39" s="76">
        <v>15</v>
      </c>
      <c r="F39" s="77"/>
      <c r="G39" s="29"/>
      <c r="H39" s="30"/>
      <c r="I39" s="30"/>
      <c r="J39" s="32"/>
      <c r="K39" s="33"/>
      <c r="L39" s="34">
        <v>2</v>
      </c>
      <c r="M39" s="34">
        <v>2</v>
      </c>
      <c r="N39" s="35">
        <v>2</v>
      </c>
      <c r="O39" s="35">
        <f t="shared" ref="O39:O40" si="25">L39/90*30</f>
        <v>0.66666666666666674</v>
      </c>
      <c r="P39" s="35">
        <f t="shared" si="16"/>
        <v>0</v>
      </c>
      <c r="Q39" s="35"/>
      <c r="R39" s="35"/>
      <c r="S39" s="35"/>
      <c r="T39" s="35"/>
      <c r="U39" s="36"/>
      <c r="V39" s="37">
        <v>3</v>
      </c>
      <c r="W39" s="37">
        <v>2</v>
      </c>
      <c r="X39" s="38"/>
      <c r="Y39" s="31">
        <f t="shared" ref="Y39:Y40" si="26">V39/90*30</f>
        <v>1</v>
      </c>
      <c r="Z39" s="31"/>
      <c r="AA39" s="39"/>
      <c r="AB39" s="40"/>
      <c r="AC39" s="37">
        <v>2</v>
      </c>
      <c r="AD39" s="37">
        <v>2</v>
      </c>
      <c r="AE39" s="38"/>
      <c r="AF39" s="31">
        <f t="shared" ref="AF39:AF40" si="27">AC39/90*30</f>
        <v>0.66666666666666674</v>
      </c>
      <c r="AG39" s="31"/>
      <c r="AH39" s="38"/>
      <c r="AI39" s="36"/>
      <c r="AJ39" s="37">
        <v>3</v>
      </c>
      <c r="AK39" s="37">
        <v>2</v>
      </c>
      <c r="AL39" s="41"/>
      <c r="AM39" s="31">
        <f t="shared" ref="AM39:AM40" si="28">AJ39/90*30</f>
        <v>1</v>
      </c>
      <c r="AN39" s="42"/>
      <c r="AO39" s="43"/>
      <c r="AP39" s="28"/>
    </row>
    <row r="40" spans="1:42" s="44" customFormat="1" ht="11.25" customHeight="1" outlineLevel="3" x14ac:dyDescent="0.2">
      <c r="A40" s="73">
        <v>16</v>
      </c>
      <c r="B40" s="74"/>
      <c r="C40" s="75"/>
      <c r="D40" s="45">
        <v>16</v>
      </c>
      <c r="E40" s="76">
        <v>16</v>
      </c>
      <c r="F40" s="77"/>
      <c r="G40" s="46"/>
      <c r="H40" s="30"/>
      <c r="I40" s="30"/>
      <c r="J40" s="32"/>
      <c r="K40" s="33"/>
      <c r="L40" s="34">
        <v>1</v>
      </c>
      <c r="M40" s="48"/>
      <c r="N40" s="49">
        <v>2</v>
      </c>
      <c r="O40" s="35">
        <f t="shared" si="25"/>
        <v>0.33333333333333337</v>
      </c>
      <c r="P40" s="49">
        <f t="shared" si="16"/>
        <v>-2</v>
      </c>
      <c r="Q40" s="49"/>
      <c r="R40" s="49"/>
      <c r="S40" s="49"/>
      <c r="T40" s="49"/>
      <c r="U40" s="36"/>
      <c r="V40" s="37">
        <v>1</v>
      </c>
      <c r="W40" s="47"/>
      <c r="X40" s="54"/>
      <c r="Y40" s="31">
        <f t="shared" si="26"/>
        <v>0.33333333333333337</v>
      </c>
      <c r="Z40" s="31"/>
      <c r="AA40" s="55"/>
      <c r="AB40" s="40"/>
      <c r="AC40" s="37">
        <v>1</v>
      </c>
      <c r="AD40" s="47"/>
      <c r="AE40" s="54"/>
      <c r="AF40" s="31">
        <f t="shared" si="27"/>
        <v>0.33333333333333337</v>
      </c>
      <c r="AG40" s="31"/>
      <c r="AH40" s="54"/>
      <c r="AI40" s="36"/>
      <c r="AJ40" s="47"/>
      <c r="AK40" s="37">
        <v>1</v>
      </c>
      <c r="AL40" s="41"/>
      <c r="AM40" s="31">
        <f t="shared" si="28"/>
        <v>0</v>
      </c>
      <c r="AN40" s="42"/>
      <c r="AO40" s="43"/>
      <c r="AP40" s="28"/>
    </row>
    <row r="41" spans="1:42" s="44" customFormat="1" ht="11.25" customHeight="1" outlineLevel="3" x14ac:dyDescent="0.2">
      <c r="A41" s="73">
        <v>17</v>
      </c>
      <c r="B41" s="74"/>
      <c r="C41" s="75"/>
      <c r="D41" s="27">
        <v>17</v>
      </c>
      <c r="E41" s="76">
        <v>17</v>
      </c>
      <c r="F41" s="77"/>
      <c r="G41" s="46"/>
      <c r="H41" s="30"/>
      <c r="I41" s="30"/>
      <c r="J41" s="32"/>
      <c r="K41" s="33"/>
      <c r="L41" s="34">
        <v>2</v>
      </c>
      <c r="M41" s="34">
        <v>3</v>
      </c>
      <c r="N41" s="35">
        <v>4</v>
      </c>
      <c r="O41" s="35">
        <f t="shared" ref="O41" si="29">L41/90*30</f>
        <v>0.66666666666666674</v>
      </c>
      <c r="P41" s="35">
        <f>N41-M41</f>
        <v>1</v>
      </c>
      <c r="Q41" s="35"/>
      <c r="R41" s="35"/>
      <c r="S41" s="35"/>
      <c r="T41" s="35"/>
      <c r="U41" s="36"/>
      <c r="V41" s="37">
        <v>2</v>
      </c>
      <c r="W41" s="37">
        <v>3</v>
      </c>
      <c r="X41" s="38">
        <v>4</v>
      </c>
      <c r="Y41" s="31">
        <f t="shared" ref="Y41" si="30">V41/90*30</f>
        <v>0.66666666666666674</v>
      </c>
      <c r="Z41" s="31"/>
      <c r="AA41" s="39"/>
      <c r="AB41" s="40"/>
      <c r="AC41" s="37">
        <v>8</v>
      </c>
      <c r="AD41" s="37">
        <v>2</v>
      </c>
      <c r="AE41" s="38">
        <v>4</v>
      </c>
      <c r="AF41" s="31">
        <f t="shared" ref="AF41" si="31">AC41/90*30</f>
        <v>2.666666666666667</v>
      </c>
      <c r="AG41" s="31"/>
      <c r="AH41" s="38"/>
      <c r="AI41" s="36"/>
      <c r="AJ41" s="47"/>
      <c r="AK41" s="37">
        <v>3</v>
      </c>
      <c r="AL41" s="41">
        <v>4</v>
      </c>
      <c r="AM41" s="31">
        <f t="shared" ref="AM41" si="32">AJ41/90*30</f>
        <v>0</v>
      </c>
      <c r="AN41" s="42"/>
      <c r="AO41" s="43"/>
      <c r="AP41" s="28"/>
    </row>
    <row r="42" spans="1:42" s="44" customFormat="1" ht="11.25" customHeight="1" outlineLevel="3" x14ac:dyDescent="0.2">
      <c r="A42" s="73">
        <v>18</v>
      </c>
      <c r="B42" s="74"/>
      <c r="C42" s="75"/>
      <c r="D42" s="45">
        <v>18</v>
      </c>
      <c r="E42" s="76">
        <v>18</v>
      </c>
      <c r="F42" s="77"/>
      <c r="G42" s="36"/>
      <c r="H42" s="47"/>
      <c r="I42" s="47"/>
      <c r="J42" s="55"/>
      <c r="K42" s="33"/>
      <c r="L42" s="48"/>
      <c r="M42" s="34">
        <v>9</v>
      </c>
      <c r="N42" s="35"/>
      <c r="O42" s="35">
        <f t="shared" ref="O42:O43" si="33">L42/90*30</f>
        <v>0</v>
      </c>
      <c r="P42" s="35"/>
      <c r="Q42" s="35"/>
      <c r="R42" s="35"/>
      <c r="S42" s="35"/>
      <c r="T42" s="35"/>
      <c r="U42" s="36"/>
      <c r="V42" s="47"/>
      <c r="W42" s="37">
        <v>9</v>
      </c>
      <c r="X42" s="38"/>
      <c r="Y42" s="31">
        <f t="shared" ref="Y42:Y43" si="34">V42/90*30</f>
        <v>0</v>
      </c>
      <c r="Z42" s="31"/>
      <c r="AA42" s="39"/>
      <c r="AB42" s="40"/>
      <c r="AC42" s="37">
        <v>5</v>
      </c>
      <c r="AD42" s="37">
        <v>7</v>
      </c>
      <c r="AE42" s="38"/>
      <c r="AF42" s="31">
        <f t="shared" ref="AF42:AF43" si="35">AC42/90*30</f>
        <v>1.6666666666666665</v>
      </c>
      <c r="AG42" s="31"/>
      <c r="AH42" s="38"/>
      <c r="AI42" s="36"/>
      <c r="AJ42" s="47"/>
      <c r="AK42" s="37">
        <v>10</v>
      </c>
      <c r="AL42" s="41"/>
      <c r="AM42" s="31">
        <f t="shared" ref="AM42:AM43" si="36">AJ42/90*30</f>
        <v>0</v>
      </c>
      <c r="AN42" s="42"/>
      <c r="AO42" s="43"/>
      <c r="AP42" s="28"/>
    </row>
    <row r="43" spans="1:42" s="44" customFormat="1" ht="11.25" customHeight="1" outlineLevel="3" x14ac:dyDescent="0.2">
      <c r="A43" s="73">
        <v>19</v>
      </c>
      <c r="B43" s="74"/>
      <c r="C43" s="75"/>
      <c r="D43" s="27">
        <v>19</v>
      </c>
      <c r="E43" s="76">
        <v>19</v>
      </c>
      <c r="F43" s="77"/>
      <c r="G43" s="29"/>
      <c r="H43" s="30"/>
      <c r="I43" s="30"/>
      <c r="J43" s="32"/>
      <c r="K43" s="33"/>
      <c r="L43" s="34">
        <v>1</v>
      </c>
      <c r="M43" s="34">
        <v>5</v>
      </c>
      <c r="N43" s="35"/>
      <c r="O43" s="35">
        <f t="shared" si="33"/>
        <v>0.33333333333333337</v>
      </c>
      <c r="P43" s="35"/>
      <c r="Q43" s="35"/>
      <c r="R43" s="35"/>
      <c r="S43" s="35"/>
      <c r="T43" s="35"/>
      <c r="U43" s="36"/>
      <c r="V43" s="37">
        <v>1</v>
      </c>
      <c r="W43" s="37">
        <v>4</v>
      </c>
      <c r="X43" s="38"/>
      <c r="Y43" s="31">
        <f t="shared" si="34"/>
        <v>0.33333333333333337</v>
      </c>
      <c r="Z43" s="31"/>
      <c r="AA43" s="39"/>
      <c r="AB43" s="40"/>
      <c r="AC43" s="47"/>
      <c r="AD43" s="37">
        <v>7</v>
      </c>
      <c r="AE43" s="38"/>
      <c r="AF43" s="31">
        <f t="shared" si="35"/>
        <v>0</v>
      </c>
      <c r="AG43" s="31"/>
      <c r="AH43" s="38"/>
      <c r="AI43" s="36"/>
      <c r="AJ43" s="37">
        <v>1</v>
      </c>
      <c r="AK43" s="37">
        <v>5</v>
      </c>
      <c r="AL43" s="41"/>
      <c r="AM43" s="31">
        <f t="shared" si="36"/>
        <v>0.33333333333333337</v>
      </c>
      <c r="AN43" s="42"/>
      <c r="AO43" s="43"/>
      <c r="AP43" s="28"/>
    </row>
    <row r="44" spans="1:42" s="44" customFormat="1" ht="11.25" customHeight="1" outlineLevel="3" x14ac:dyDescent="0.2">
      <c r="A44" s="73">
        <v>20</v>
      </c>
      <c r="B44" s="74"/>
      <c r="C44" s="75"/>
      <c r="D44" s="45">
        <v>20</v>
      </c>
      <c r="E44" s="76">
        <v>20</v>
      </c>
      <c r="F44" s="77"/>
      <c r="G44" s="29"/>
      <c r="H44" s="30"/>
      <c r="I44" s="30"/>
      <c r="J44" s="32"/>
      <c r="K44" s="33"/>
      <c r="L44" s="48"/>
      <c r="M44" s="48"/>
      <c r="N44" s="49"/>
      <c r="O44" s="35">
        <f t="shared" ref="O44:O45" si="37">L44/90*30</f>
        <v>0</v>
      </c>
      <c r="P44" s="49"/>
      <c r="Q44" s="49"/>
      <c r="R44" s="49"/>
      <c r="S44" s="49"/>
      <c r="T44" s="49"/>
      <c r="U44" s="36"/>
      <c r="V44" s="47"/>
      <c r="W44" s="37">
        <v>1</v>
      </c>
      <c r="X44" s="38"/>
      <c r="Y44" s="31">
        <f t="shared" ref="Y44:Y45" si="38">V44/90*30</f>
        <v>0</v>
      </c>
      <c r="Z44" s="31"/>
      <c r="AA44" s="39"/>
      <c r="AB44" s="40"/>
      <c r="AC44" s="47"/>
      <c r="AD44" s="37">
        <v>1</v>
      </c>
      <c r="AE44" s="38"/>
      <c r="AF44" s="31">
        <f t="shared" ref="AF44:AF45" si="39">AC44/90*30</f>
        <v>0</v>
      </c>
      <c r="AG44" s="31"/>
      <c r="AH44" s="38"/>
      <c r="AI44" s="36"/>
      <c r="AJ44" s="37">
        <v>1</v>
      </c>
      <c r="AK44" s="47"/>
      <c r="AL44" s="56"/>
      <c r="AM44" s="31">
        <f t="shared" ref="AM44:AM45" si="40">AJ44/90*30</f>
        <v>0.33333333333333337</v>
      </c>
      <c r="AN44" s="42"/>
      <c r="AO44" s="57"/>
      <c r="AP44" s="28"/>
    </row>
    <row r="45" spans="1:42" s="44" customFormat="1" ht="11.25" customHeight="1" outlineLevel="3" x14ac:dyDescent="0.2">
      <c r="A45" s="73">
        <v>21</v>
      </c>
      <c r="B45" s="74"/>
      <c r="C45" s="75"/>
      <c r="D45" s="27">
        <v>21</v>
      </c>
      <c r="E45" s="76">
        <v>21</v>
      </c>
      <c r="F45" s="77"/>
      <c r="G45" s="29"/>
      <c r="H45" s="30"/>
      <c r="I45" s="30"/>
      <c r="J45" s="32"/>
      <c r="K45" s="33"/>
      <c r="L45" s="34">
        <v>2</v>
      </c>
      <c r="M45" s="48"/>
      <c r="N45" s="49">
        <v>1</v>
      </c>
      <c r="O45" s="35">
        <f t="shared" si="37"/>
        <v>0.66666666666666674</v>
      </c>
      <c r="P45" s="49">
        <f t="shared" ref="P45:P52" si="41">M45-N45</f>
        <v>-1</v>
      </c>
      <c r="Q45" s="49"/>
      <c r="R45" s="49"/>
      <c r="S45" s="49"/>
      <c r="T45" s="49"/>
      <c r="U45" s="36"/>
      <c r="V45" s="47"/>
      <c r="W45" s="47"/>
      <c r="X45" s="54"/>
      <c r="Y45" s="31">
        <f t="shared" si="38"/>
        <v>0</v>
      </c>
      <c r="Z45" s="31"/>
      <c r="AA45" s="55"/>
      <c r="AB45" s="40"/>
      <c r="AC45" s="37">
        <v>1</v>
      </c>
      <c r="AD45" s="47"/>
      <c r="AE45" s="54"/>
      <c r="AF45" s="31">
        <f t="shared" si="39"/>
        <v>0.33333333333333337</v>
      </c>
      <c r="AG45" s="31"/>
      <c r="AH45" s="54"/>
      <c r="AI45" s="36"/>
      <c r="AJ45" s="47"/>
      <c r="AK45" s="37">
        <v>1</v>
      </c>
      <c r="AL45" s="41"/>
      <c r="AM45" s="31">
        <f t="shared" si="40"/>
        <v>0</v>
      </c>
      <c r="AN45" s="42"/>
      <c r="AO45" s="43"/>
      <c r="AP45" s="28"/>
    </row>
    <row r="46" spans="1:42" s="44" customFormat="1" ht="21.75" customHeight="1" outlineLevel="3" x14ac:dyDescent="0.2">
      <c r="A46" s="73">
        <v>22</v>
      </c>
      <c r="B46" s="74"/>
      <c r="C46" s="75"/>
      <c r="D46" s="45">
        <v>22</v>
      </c>
      <c r="E46" s="76">
        <v>22</v>
      </c>
      <c r="F46" s="77"/>
      <c r="G46" s="36"/>
      <c r="H46" s="47"/>
      <c r="I46" s="37">
        <v>200</v>
      </c>
      <c r="J46" s="39"/>
      <c r="K46" s="33"/>
      <c r="L46" s="34">
        <v>57</v>
      </c>
      <c r="M46" s="34">
        <v>24</v>
      </c>
      <c r="N46" s="35">
        <v>25</v>
      </c>
      <c r="O46" s="35">
        <f t="shared" ref="O46" si="42">L46/90*30</f>
        <v>19</v>
      </c>
      <c r="P46" s="35">
        <f t="shared" si="41"/>
        <v>-1</v>
      </c>
      <c r="Q46" s="35">
        <v>1</v>
      </c>
      <c r="R46" s="35"/>
      <c r="S46" s="35"/>
      <c r="T46" s="35"/>
      <c r="U46" s="36"/>
      <c r="V46" s="37">
        <v>101</v>
      </c>
      <c r="W46" s="37">
        <v>21</v>
      </c>
      <c r="X46" s="38"/>
      <c r="Y46" s="31">
        <f t="shared" ref="Y46" si="43">V46/90*30</f>
        <v>33.666666666666664</v>
      </c>
      <c r="Z46" s="31"/>
      <c r="AA46" s="39"/>
      <c r="AB46" s="40"/>
      <c r="AC46" s="37">
        <v>34</v>
      </c>
      <c r="AD46" s="37">
        <v>28</v>
      </c>
      <c r="AE46" s="38"/>
      <c r="AF46" s="31">
        <f t="shared" ref="AF46" si="44">AC46/90*30</f>
        <v>11.333333333333332</v>
      </c>
      <c r="AG46" s="31"/>
      <c r="AH46" s="38"/>
      <c r="AI46" s="36"/>
      <c r="AJ46" s="37">
        <v>23</v>
      </c>
      <c r="AK46" s="37">
        <v>17</v>
      </c>
      <c r="AL46" s="41"/>
      <c r="AM46" s="31">
        <f t="shared" ref="AM46" si="45">AJ46/90*30</f>
        <v>7.6666666666666661</v>
      </c>
      <c r="AN46" s="42"/>
      <c r="AO46" s="43"/>
      <c r="AP46" s="28"/>
    </row>
    <row r="47" spans="1:42" s="44" customFormat="1" ht="11.25" customHeight="1" outlineLevel="3" x14ac:dyDescent="0.2">
      <c r="A47" s="73">
        <v>23</v>
      </c>
      <c r="B47" s="74"/>
      <c r="C47" s="75"/>
      <c r="D47" s="27">
        <v>23</v>
      </c>
      <c r="E47" s="76">
        <v>23</v>
      </c>
      <c r="F47" s="77"/>
      <c r="G47" s="36"/>
      <c r="H47" s="47"/>
      <c r="I47" s="47"/>
      <c r="J47" s="55"/>
      <c r="K47" s="33"/>
      <c r="L47" s="34">
        <v>2</v>
      </c>
      <c r="M47" s="48"/>
      <c r="N47" s="49">
        <v>2</v>
      </c>
      <c r="O47" s="35">
        <f t="shared" ref="O47" si="46">L47/90*30</f>
        <v>0.66666666666666674</v>
      </c>
      <c r="P47" s="49">
        <f t="shared" si="41"/>
        <v>-2</v>
      </c>
      <c r="Q47" s="49"/>
      <c r="R47" s="49"/>
      <c r="S47" s="49"/>
      <c r="T47" s="49">
        <v>1</v>
      </c>
      <c r="U47" s="36"/>
      <c r="V47" s="37">
        <v>2</v>
      </c>
      <c r="W47" s="37">
        <v>2</v>
      </c>
      <c r="X47" s="38">
        <v>2</v>
      </c>
      <c r="Y47" s="31">
        <f t="shared" ref="Y47" si="47">V47/90*30</f>
        <v>0.66666666666666674</v>
      </c>
      <c r="Z47" s="50">
        <f>W47-X47</f>
        <v>0</v>
      </c>
      <c r="AA47" s="39"/>
      <c r="AB47" s="40"/>
      <c r="AC47" s="37">
        <v>4</v>
      </c>
      <c r="AD47" s="37">
        <v>2</v>
      </c>
      <c r="AE47" s="38">
        <v>2</v>
      </c>
      <c r="AF47" s="31">
        <f t="shared" ref="AF47" si="48">AC47/90*30</f>
        <v>1.3333333333333335</v>
      </c>
      <c r="AG47" s="31"/>
      <c r="AH47" s="38"/>
      <c r="AI47" s="36"/>
      <c r="AJ47" s="47"/>
      <c r="AK47" s="37">
        <v>2</v>
      </c>
      <c r="AL47" s="41">
        <v>1</v>
      </c>
      <c r="AM47" s="31">
        <f t="shared" ref="AM47" si="49">AJ47/90*30</f>
        <v>0</v>
      </c>
      <c r="AN47" s="53">
        <f>AK47-AL47</f>
        <v>1</v>
      </c>
      <c r="AO47" s="43"/>
      <c r="AP47" s="28"/>
    </row>
    <row r="48" spans="1:42" s="44" customFormat="1" ht="11.25" customHeight="1" outlineLevel="3" x14ac:dyDescent="0.2">
      <c r="A48" s="73">
        <v>24</v>
      </c>
      <c r="B48" s="74"/>
      <c r="C48" s="75"/>
      <c r="D48" s="45">
        <v>24</v>
      </c>
      <c r="E48" s="76">
        <v>24</v>
      </c>
      <c r="F48" s="77"/>
      <c r="G48" s="29"/>
      <c r="H48" s="30"/>
      <c r="I48" s="30"/>
      <c r="J48" s="32"/>
      <c r="K48" s="33"/>
      <c r="L48" s="34">
        <v>2</v>
      </c>
      <c r="M48" s="48"/>
      <c r="N48" s="49">
        <v>1</v>
      </c>
      <c r="O48" s="35">
        <f t="shared" ref="O48" si="50">L48/90*30</f>
        <v>0.66666666666666674</v>
      </c>
      <c r="P48" s="49">
        <f t="shared" si="41"/>
        <v>-1</v>
      </c>
      <c r="Q48" s="49"/>
      <c r="R48" s="49"/>
      <c r="S48" s="49"/>
      <c r="T48" s="49"/>
      <c r="U48" s="36"/>
      <c r="V48" s="37">
        <v>1</v>
      </c>
      <c r="W48" s="37">
        <v>1</v>
      </c>
      <c r="X48" s="38">
        <v>1</v>
      </c>
      <c r="Y48" s="31">
        <f t="shared" ref="Y48" si="51">V48/90*30</f>
        <v>0.33333333333333337</v>
      </c>
      <c r="Z48" s="50">
        <f>W48-X48</f>
        <v>0</v>
      </c>
      <c r="AA48" s="39"/>
      <c r="AB48" s="40"/>
      <c r="AC48" s="37">
        <v>1</v>
      </c>
      <c r="AD48" s="37">
        <v>1</v>
      </c>
      <c r="AE48" s="38">
        <v>1</v>
      </c>
      <c r="AF48" s="31">
        <f t="shared" ref="AF48" si="52">AC48/90*30</f>
        <v>0.33333333333333337</v>
      </c>
      <c r="AG48" s="31"/>
      <c r="AH48" s="38"/>
      <c r="AI48" s="36"/>
      <c r="AJ48" s="47"/>
      <c r="AK48" s="37">
        <v>1</v>
      </c>
      <c r="AL48" s="41">
        <v>1</v>
      </c>
      <c r="AM48" s="31">
        <f t="shared" ref="AM48" si="53">AJ48/90*30</f>
        <v>0</v>
      </c>
      <c r="AN48" s="42"/>
      <c r="AO48" s="43"/>
      <c r="AP48" s="28"/>
    </row>
    <row r="49" spans="1:42" s="44" customFormat="1" ht="11.25" customHeight="1" outlineLevel="3" x14ac:dyDescent="0.2">
      <c r="A49" s="73">
        <v>25</v>
      </c>
      <c r="B49" s="74"/>
      <c r="C49" s="75"/>
      <c r="D49" s="27">
        <v>25</v>
      </c>
      <c r="E49" s="76">
        <v>25</v>
      </c>
      <c r="F49" s="77"/>
      <c r="G49" s="29"/>
      <c r="H49" s="30"/>
      <c r="I49" s="30"/>
      <c r="J49" s="32"/>
      <c r="K49" s="33"/>
      <c r="L49" s="48"/>
      <c r="M49" s="34">
        <v>3</v>
      </c>
      <c r="N49" s="35">
        <v>2</v>
      </c>
      <c r="O49" s="35">
        <f t="shared" ref="O49:O50" si="54">L49/90*30</f>
        <v>0</v>
      </c>
      <c r="P49" s="35">
        <f t="shared" si="41"/>
        <v>1</v>
      </c>
      <c r="Q49" s="35"/>
      <c r="R49" s="35"/>
      <c r="S49" s="35"/>
      <c r="T49" s="35"/>
      <c r="U49" s="36"/>
      <c r="V49" s="37">
        <v>2</v>
      </c>
      <c r="W49" s="37">
        <v>2</v>
      </c>
      <c r="X49" s="38">
        <v>2</v>
      </c>
      <c r="Y49" s="31">
        <f t="shared" ref="Y49:Y50" si="55">V49/90*30</f>
        <v>0.66666666666666674</v>
      </c>
      <c r="Z49" s="31"/>
      <c r="AA49" s="39"/>
      <c r="AB49" s="40"/>
      <c r="AC49" s="37">
        <v>1</v>
      </c>
      <c r="AD49" s="37">
        <v>3</v>
      </c>
      <c r="AE49" s="38"/>
      <c r="AF49" s="31">
        <f t="shared" ref="AF49:AF50" si="56">AC49/90*30</f>
        <v>0.33333333333333337</v>
      </c>
      <c r="AG49" s="31"/>
      <c r="AH49" s="38"/>
      <c r="AI49" s="36"/>
      <c r="AJ49" s="37">
        <v>1</v>
      </c>
      <c r="AK49" s="37">
        <v>2</v>
      </c>
      <c r="AL49" s="41"/>
      <c r="AM49" s="31">
        <f t="shared" ref="AM49:AM50" si="57">AJ49/90*30</f>
        <v>0.33333333333333337</v>
      </c>
      <c r="AN49" s="42"/>
      <c r="AO49" s="43"/>
      <c r="AP49" s="28"/>
    </row>
    <row r="50" spans="1:42" s="44" customFormat="1" ht="11.25" customHeight="1" outlineLevel="3" x14ac:dyDescent="0.2">
      <c r="A50" s="73">
        <v>26</v>
      </c>
      <c r="B50" s="74"/>
      <c r="C50" s="75"/>
      <c r="D50" s="45">
        <v>26</v>
      </c>
      <c r="E50" s="76">
        <v>26</v>
      </c>
      <c r="F50" s="77"/>
      <c r="G50" s="29"/>
      <c r="H50" s="30"/>
      <c r="I50" s="30"/>
      <c r="J50" s="32"/>
      <c r="K50" s="33"/>
      <c r="L50" s="34">
        <v>1</v>
      </c>
      <c r="M50" s="34">
        <v>7</v>
      </c>
      <c r="N50" s="35">
        <v>3</v>
      </c>
      <c r="O50" s="35">
        <f t="shared" si="54"/>
        <v>0.33333333333333337</v>
      </c>
      <c r="P50" s="35">
        <f t="shared" si="41"/>
        <v>4</v>
      </c>
      <c r="Q50" s="35"/>
      <c r="R50" s="35"/>
      <c r="S50" s="35"/>
      <c r="T50" s="35"/>
      <c r="U50" s="36"/>
      <c r="V50" s="37">
        <v>1</v>
      </c>
      <c r="W50" s="37">
        <v>7</v>
      </c>
      <c r="X50" s="38"/>
      <c r="Y50" s="31">
        <f t="shared" si="55"/>
        <v>0.33333333333333337</v>
      </c>
      <c r="Z50" s="31"/>
      <c r="AA50" s="39"/>
      <c r="AB50" s="40"/>
      <c r="AC50" s="37">
        <v>5</v>
      </c>
      <c r="AD50" s="37">
        <v>4</v>
      </c>
      <c r="AE50" s="38"/>
      <c r="AF50" s="31">
        <f t="shared" si="56"/>
        <v>1.6666666666666665</v>
      </c>
      <c r="AG50" s="31"/>
      <c r="AH50" s="38"/>
      <c r="AI50" s="36"/>
      <c r="AJ50" s="37">
        <v>2</v>
      </c>
      <c r="AK50" s="37">
        <v>4</v>
      </c>
      <c r="AL50" s="41"/>
      <c r="AM50" s="31">
        <f t="shared" si="57"/>
        <v>0.66666666666666674</v>
      </c>
      <c r="AN50" s="42"/>
      <c r="AO50" s="43"/>
      <c r="AP50" s="28"/>
    </row>
    <row r="51" spans="1:42" s="44" customFormat="1" ht="11.25" customHeight="1" outlineLevel="2" x14ac:dyDescent="0.2">
      <c r="A51" s="73">
        <v>27</v>
      </c>
      <c r="B51" s="74"/>
      <c r="C51" s="75"/>
      <c r="D51" s="27">
        <v>27</v>
      </c>
      <c r="E51" s="76">
        <v>27</v>
      </c>
      <c r="F51" s="77"/>
      <c r="G51" s="46"/>
      <c r="H51" s="30"/>
      <c r="I51" s="30"/>
      <c r="J51" s="32"/>
      <c r="K51" s="33"/>
      <c r="L51" s="34">
        <v>8</v>
      </c>
      <c r="M51" s="34">
        <v>3</v>
      </c>
      <c r="N51" s="35">
        <v>3</v>
      </c>
      <c r="O51" s="35">
        <f t="shared" ref="O51" si="58">L51/90*30</f>
        <v>2.666666666666667</v>
      </c>
      <c r="P51" s="35">
        <f t="shared" si="41"/>
        <v>0</v>
      </c>
      <c r="Q51" s="35"/>
      <c r="R51" s="35"/>
      <c r="S51" s="35"/>
      <c r="T51" s="35"/>
      <c r="U51" s="36"/>
      <c r="V51" s="37">
        <v>10</v>
      </c>
      <c r="W51" s="37">
        <v>2</v>
      </c>
      <c r="X51" s="38"/>
      <c r="Y51" s="31">
        <f t="shared" ref="Y51" si="59">V51/90*30</f>
        <v>3.333333333333333</v>
      </c>
      <c r="Z51" s="31"/>
      <c r="AA51" s="39"/>
      <c r="AB51" s="40"/>
      <c r="AC51" s="47"/>
      <c r="AD51" s="37">
        <v>5</v>
      </c>
      <c r="AE51" s="38"/>
      <c r="AF51" s="31">
        <f t="shared" ref="AF51" si="60">AC51/90*30</f>
        <v>0</v>
      </c>
      <c r="AG51" s="31"/>
      <c r="AH51" s="38"/>
      <c r="AI51" s="36"/>
      <c r="AJ51" s="47"/>
      <c r="AK51" s="37">
        <v>3</v>
      </c>
      <c r="AL51" s="41"/>
      <c r="AM51" s="31">
        <f t="shared" ref="AM51" si="61">AJ51/90*30</f>
        <v>0</v>
      </c>
      <c r="AN51" s="42"/>
      <c r="AO51" s="43"/>
      <c r="AP51" s="58"/>
    </row>
    <row r="52" spans="1:42" s="44" customFormat="1" ht="11.25" customHeight="1" outlineLevel="3" x14ac:dyDescent="0.2">
      <c r="A52" s="73">
        <v>28</v>
      </c>
      <c r="B52" s="74"/>
      <c r="C52" s="75"/>
      <c r="D52" s="45">
        <v>28</v>
      </c>
      <c r="E52" s="76">
        <v>28</v>
      </c>
      <c r="F52" s="77"/>
      <c r="G52" s="29"/>
      <c r="H52" s="30"/>
      <c r="I52" s="30"/>
      <c r="J52" s="32"/>
      <c r="K52" s="33"/>
      <c r="L52" s="34">
        <v>4</v>
      </c>
      <c r="M52" s="48"/>
      <c r="N52" s="49">
        <v>1</v>
      </c>
      <c r="O52" s="35">
        <f t="shared" ref="O52:O53" si="62">L52/90*30</f>
        <v>1.3333333333333335</v>
      </c>
      <c r="P52" s="49">
        <f t="shared" si="41"/>
        <v>-1</v>
      </c>
      <c r="Q52" s="49"/>
      <c r="R52" s="49"/>
      <c r="S52" s="49"/>
      <c r="T52" s="49"/>
      <c r="U52" s="36"/>
      <c r="V52" s="37">
        <v>7</v>
      </c>
      <c r="W52" s="47"/>
      <c r="X52" s="54">
        <v>2</v>
      </c>
      <c r="Y52" s="31">
        <f t="shared" ref="Y52:Y53" si="63">V52/90*30</f>
        <v>2.3333333333333335</v>
      </c>
      <c r="Z52" s="31">
        <f>W52-X52</f>
        <v>-2</v>
      </c>
      <c r="AA52" s="55"/>
      <c r="AB52" s="40"/>
      <c r="AC52" s="37">
        <v>1</v>
      </c>
      <c r="AD52" s="37">
        <v>1</v>
      </c>
      <c r="AE52" s="38">
        <v>1</v>
      </c>
      <c r="AF52" s="31">
        <f t="shared" ref="AF52:AF53" si="64">AC52/90*30</f>
        <v>0.33333333333333337</v>
      </c>
      <c r="AG52" s="31"/>
      <c r="AH52" s="38"/>
      <c r="AI52" s="36"/>
      <c r="AJ52" s="37">
        <v>1</v>
      </c>
      <c r="AK52" s="47"/>
      <c r="AL52" s="56">
        <v>1</v>
      </c>
      <c r="AM52" s="31">
        <f t="shared" ref="AM52:AM53" si="65">AJ52/90*30</f>
        <v>0.33333333333333337</v>
      </c>
      <c r="AN52" s="42"/>
      <c r="AO52" s="57"/>
      <c r="AP52" s="28"/>
    </row>
    <row r="53" spans="1:42" s="44" customFormat="1" ht="11.25" customHeight="1" outlineLevel="3" x14ac:dyDescent="0.2">
      <c r="A53" s="73">
        <v>29</v>
      </c>
      <c r="B53" s="74"/>
      <c r="C53" s="75"/>
      <c r="D53" s="27">
        <v>29</v>
      </c>
      <c r="E53" s="76">
        <v>29</v>
      </c>
      <c r="F53" s="77"/>
      <c r="G53" s="46"/>
      <c r="H53" s="30"/>
      <c r="I53" s="30"/>
      <c r="J53" s="32"/>
      <c r="K53" s="33"/>
      <c r="L53" s="34">
        <v>13</v>
      </c>
      <c r="M53" s="34">
        <v>1</v>
      </c>
      <c r="N53" s="35">
        <v>3</v>
      </c>
      <c r="O53" s="35">
        <f t="shared" si="62"/>
        <v>4.333333333333333</v>
      </c>
      <c r="P53" s="35">
        <f>M53-O53</f>
        <v>-3.333333333333333</v>
      </c>
      <c r="Q53" s="35"/>
      <c r="R53" s="35"/>
      <c r="S53" s="35"/>
      <c r="T53" s="35"/>
      <c r="U53" s="36"/>
      <c r="V53" s="37">
        <v>12</v>
      </c>
      <c r="W53" s="37">
        <v>1</v>
      </c>
      <c r="X53" s="38">
        <v>3</v>
      </c>
      <c r="Y53" s="31">
        <f t="shared" si="63"/>
        <v>4</v>
      </c>
      <c r="Z53" s="50">
        <f>W53-Y53</f>
        <v>-3</v>
      </c>
      <c r="AA53" s="39"/>
      <c r="AB53" s="40"/>
      <c r="AC53" s="37">
        <v>6</v>
      </c>
      <c r="AD53" s="37">
        <v>1</v>
      </c>
      <c r="AE53" s="38">
        <v>2</v>
      </c>
      <c r="AF53" s="31">
        <f t="shared" si="64"/>
        <v>2</v>
      </c>
      <c r="AG53" s="50">
        <f>AD53-AF53</f>
        <v>-1</v>
      </c>
      <c r="AH53" s="38"/>
      <c r="AI53" s="36"/>
      <c r="AJ53" s="37">
        <v>4</v>
      </c>
      <c r="AK53" s="37">
        <v>2</v>
      </c>
      <c r="AL53" s="41">
        <v>1</v>
      </c>
      <c r="AM53" s="31">
        <f t="shared" si="65"/>
        <v>1.3333333333333335</v>
      </c>
      <c r="AN53" s="53">
        <v>0</v>
      </c>
      <c r="AO53" s="43"/>
      <c r="AP53" s="28"/>
    </row>
    <row r="54" spans="1:42" s="44" customFormat="1" ht="11.25" customHeight="1" outlineLevel="3" x14ac:dyDescent="0.2">
      <c r="A54" s="73">
        <v>30</v>
      </c>
      <c r="B54" s="74"/>
      <c r="C54" s="75"/>
      <c r="D54" s="45">
        <v>30</v>
      </c>
      <c r="E54" s="76">
        <v>30</v>
      </c>
      <c r="F54" s="77"/>
      <c r="G54" s="29"/>
      <c r="H54" s="30"/>
      <c r="I54" s="30"/>
      <c r="J54" s="32"/>
      <c r="K54" s="33"/>
      <c r="L54" s="48"/>
      <c r="M54" s="34">
        <v>2</v>
      </c>
      <c r="N54" s="35">
        <v>2</v>
      </c>
      <c r="O54" s="35">
        <f t="shared" ref="O54" si="66">L54/90*30</f>
        <v>0</v>
      </c>
      <c r="P54" s="35">
        <f>M54-N54</f>
        <v>0</v>
      </c>
      <c r="Q54" s="35"/>
      <c r="R54" s="35"/>
      <c r="S54" s="35"/>
      <c r="T54" s="35"/>
      <c r="U54" s="36"/>
      <c r="V54" s="37">
        <v>1</v>
      </c>
      <c r="W54" s="37">
        <v>7</v>
      </c>
      <c r="X54" s="38">
        <v>2</v>
      </c>
      <c r="Y54" s="31">
        <f t="shared" ref="Y54" si="67">V54/90*30</f>
        <v>0.33333333333333337</v>
      </c>
      <c r="Z54" s="50">
        <f>W54-X54</f>
        <v>5</v>
      </c>
      <c r="AA54" s="39"/>
      <c r="AB54" s="40"/>
      <c r="AC54" s="47"/>
      <c r="AD54" s="37">
        <v>2</v>
      </c>
      <c r="AE54" s="38">
        <v>2</v>
      </c>
      <c r="AF54" s="31">
        <f t="shared" ref="AF54" si="68">AC54/90*30</f>
        <v>0</v>
      </c>
      <c r="AG54" s="31"/>
      <c r="AH54" s="38"/>
      <c r="AI54" s="36"/>
      <c r="AJ54" s="47"/>
      <c r="AK54" s="37">
        <v>2</v>
      </c>
      <c r="AL54" s="41">
        <v>2</v>
      </c>
      <c r="AM54" s="31">
        <f t="shared" ref="AM54" si="69">AJ54/90*30</f>
        <v>0</v>
      </c>
      <c r="AN54" s="42"/>
      <c r="AO54" s="43"/>
      <c r="AP54" s="28"/>
    </row>
    <row r="55" spans="1:42" s="44" customFormat="1" ht="11.25" customHeight="1" outlineLevel="3" x14ac:dyDescent="0.2">
      <c r="A55" s="73">
        <v>31</v>
      </c>
      <c r="B55" s="74"/>
      <c r="C55" s="75"/>
      <c r="D55" s="27">
        <v>31</v>
      </c>
      <c r="E55" s="76">
        <v>31</v>
      </c>
      <c r="F55" s="77"/>
      <c r="G55" s="36"/>
      <c r="H55" s="47"/>
      <c r="I55" s="37">
        <v>91</v>
      </c>
      <c r="J55" s="39"/>
      <c r="K55" s="33"/>
      <c r="L55" s="34">
        <v>3</v>
      </c>
      <c r="M55" s="34">
        <v>4</v>
      </c>
      <c r="N55" s="35">
        <v>4</v>
      </c>
      <c r="O55" s="35">
        <f t="shared" ref="O55" si="70">L55/90*30</f>
        <v>1</v>
      </c>
      <c r="P55" s="35">
        <f>M55-N55</f>
        <v>0</v>
      </c>
      <c r="Q55" s="35"/>
      <c r="R55" s="35"/>
      <c r="S55" s="35"/>
      <c r="T55" s="35"/>
      <c r="U55" s="36"/>
      <c r="V55" s="37">
        <v>4</v>
      </c>
      <c r="W55" s="37">
        <v>1</v>
      </c>
      <c r="X55" s="38">
        <v>4</v>
      </c>
      <c r="Y55" s="31">
        <f t="shared" ref="Y55" si="71">V55/90*30</f>
        <v>1.3333333333333335</v>
      </c>
      <c r="Z55" s="31"/>
      <c r="AA55" s="39"/>
      <c r="AB55" s="40"/>
      <c r="AC55" s="37">
        <v>5</v>
      </c>
      <c r="AD55" s="37">
        <v>5</v>
      </c>
      <c r="AE55" s="38">
        <v>3</v>
      </c>
      <c r="AF55" s="31">
        <f t="shared" ref="AF55" si="72">AC55/90*30</f>
        <v>1.6666666666666665</v>
      </c>
      <c r="AG55" s="31"/>
      <c r="AH55" s="38"/>
      <c r="AI55" s="36"/>
      <c r="AJ55" s="47"/>
      <c r="AK55" s="37">
        <v>5</v>
      </c>
      <c r="AL55" s="41">
        <v>3</v>
      </c>
      <c r="AM55" s="31">
        <f t="shared" ref="AM55" si="73">AJ55/90*30</f>
        <v>0</v>
      </c>
      <c r="AN55" s="42"/>
      <c r="AO55" s="43"/>
      <c r="AP55" s="28"/>
    </row>
    <row r="56" spans="1:42" s="44" customFormat="1" ht="11.25" customHeight="1" outlineLevel="3" x14ac:dyDescent="0.2">
      <c r="A56" s="73">
        <v>32</v>
      </c>
      <c r="B56" s="74"/>
      <c r="C56" s="75"/>
      <c r="D56" s="45">
        <v>32</v>
      </c>
      <c r="E56" s="76">
        <v>32</v>
      </c>
      <c r="F56" s="77"/>
      <c r="G56" s="46"/>
      <c r="H56" s="30"/>
      <c r="I56" s="37">
        <v>10</v>
      </c>
      <c r="J56" s="39"/>
      <c r="K56" s="33"/>
      <c r="L56" s="34">
        <v>86</v>
      </c>
      <c r="M56" s="34">
        <v>36</v>
      </c>
      <c r="N56" s="35">
        <v>40</v>
      </c>
      <c r="O56" s="35">
        <f t="shared" ref="O56:O57" si="74">L56/90*30</f>
        <v>28.666666666666668</v>
      </c>
      <c r="P56" s="35">
        <f>M56-N56</f>
        <v>-4</v>
      </c>
      <c r="Q56" s="35">
        <v>4</v>
      </c>
      <c r="R56" s="35"/>
      <c r="S56" s="35"/>
      <c r="T56" s="35"/>
      <c r="U56" s="36"/>
      <c r="V56" s="37">
        <v>66</v>
      </c>
      <c r="W56" s="37">
        <v>21</v>
      </c>
      <c r="X56" s="38">
        <v>40</v>
      </c>
      <c r="Y56" s="31">
        <f t="shared" ref="Y56:Y57" si="75">V56/90*30</f>
        <v>22</v>
      </c>
      <c r="Z56" s="50">
        <f>W56-X56</f>
        <v>-19</v>
      </c>
      <c r="AA56" s="39"/>
      <c r="AB56" s="40"/>
      <c r="AC56" s="37">
        <v>8</v>
      </c>
      <c r="AD56" s="37">
        <v>29</v>
      </c>
      <c r="AE56" s="38"/>
      <c r="AF56" s="31">
        <f t="shared" ref="AF56:AF57" si="76">AC56/90*30</f>
        <v>2.666666666666667</v>
      </c>
      <c r="AG56" s="31"/>
      <c r="AH56" s="38"/>
      <c r="AI56" s="36"/>
      <c r="AJ56" s="37">
        <v>9</v>
      </c>
      <c r="AK56" s="37">
        <v>18</v>
      </c>
      <c r="AL56" s="41"/>
      <c r="AM56" s="31">
        <f t="shared" ref="AM56:AM57" si="77">AJ56/90*30</f>
        <v>3</v>
      </c>
      <c r="AN56" s="42"/>
      <c r="AO56" s="43"/>
      <c r="AP56" s="28"/>
    </row>
    <row r="57" spans="1:42" s="44" customFormat="1" ht="11.25" customHeight="1" outlineLevel="3" x14ac:dyDescent="0.2">
      <c r="A57" s="73">
        <v>33</v>
      </c>
      <c r="B57" s="74"/>
      <c r="C57" s="75"/>
      <c r="D57" s="27">
        <v>33</v>
      </c>
      <c r="E57" s="76">
        <v>33</v>
      </c>
      <c r="F57" s="77"/>
      <c r="G57" s="29"/>
      <c r="H57" s="30"/>
      <c r="I57" s="30"/>
      <c r="J57" s="32"/>
      <c r="K57" s="33"/>
      <c r="L57" s="34">
        <v>8</v>
      </c>
      <c r="M57" s="34">
        <v>40</v>
      </c>
      <c r="N57" s="35">
        <v>10</v>
      </c>
      <c r="O57" s="35">
        <f t="shared" si="74"/>
        <v>2.666666666666667</v>
      </c>
      <c r="P57" s="35">
        <f>M57-N57</f>
        <v>30</v>
      </c>
      <c r="Q57" s="35"/>
      <c r="R57" s="35"/>
      <c r="S57" s="35"/>
      <c r="T57" s="35"/>
      <c r="U57" s="36"/>
      <c r="V57" s="37">
        <v>16</v>
      </c>
      <c r="W57" s="37">
        <v>17</v>
      </c>
      <c r="X57" s="38"/>
      <c r="Y57" s="31">
        <f t="shared" si="75"/>
        <v>5.3333333333333339</v>
      </c>
      <c r="Z57" s="31"/>
      <c r="AA57" s="39"/>
      <c r="AB57" s="40"/>
      <c r="AC57" s="37">
        <v>19</v>
      </c>
      <c r="AD57" s="37">
        <v>23</v>
      </c>
      <c r="AE57" s="38"/>
      <c r="AF57" s="31">
        <f t="shared" si="76"/>
        <v>6.333333333333333</v>
      </c>
      <c r="AG57" s="31"/>
      <c r="AH57" s="38"/>
      <c r="AI57" s="36"/>
      <c r="AJ57" s="47"/>
      <c r="AK57" s="37">
        <v>9</v>
      </c>
      <c r="AL57" s="41"/>
      <c r="AM57" s="31">
        <f t="shared" si="77"/>
        <v>0</v>
      </c>
      <c r="AN57" s="42"/>
      <c r="AO57" s="43"/>
      <c r="AP57" s="28"/>
    </row>
    <row r="58" spans="1:42" s="44" customFormat="1" ht="11.25" customHeight="1" outlineLevel="3" x14ac:dyDescent="0.2">
      <c r="A58" s="73">
        <v>34</v>
      </c>
      <c r="B58" s="74"/>
      <c r="C58" s="75"/>
      <c r="D58" s="45">
        <v>34</v>
      </c>
      <c r="E58" s="76">
        <v>34</v>
      </c>
      <c r="F58" s="77"/>
      <c r="G58" s="59"/>
      <c r="H58" s="47"/>
      <c r="I58" s="37">
        <v>872</v>
      </c>
      <c r="J58" s="39"/>
      <c r="K58" s="33"/>
      <c r="L58" s="34">
        <v>496</v>
      </c>
      <c r="M58" s="34">
        <v>135</v>
      </c>
      <c r="N58" s="35">
        <v>100</v>
      </c>
      <c r="O58" s="35">
        <f t="shared" ref="O58" si="78">L58/90*30</f>
        <v>165.33333333333334</v>
      </c>
      <c r="P58" s="35">
        <f>M58-O58</f>
        <v>-30.333333333333343</v>
      </c>
      <c r="Q58" s="35">
        <v>30</v>
      </c>
      <c r="R58" s="35"/>
      <c r="S58" s="35"/>
      <c r="T58" s="35"/>
      <c r="U58" s="36"/>
      <c r="V58" s="37">
        <v>662</v>
      </c>
      <c r="W58" s="37">
        <v>94</v>
      </c>
      <c r="X58" s="38">
        <v>100</v>
      </c>
      <c r="Y58" s="31">
        <f t="shared" ref="Y58" si="79">V58/90*30</f>
        <v>220.66666666666666</v>
      </c>
      <c r="Z58" s="50">
        <f>W58-Y58</f>
        <v>-126.66666666666666</v>
      </c>
      <c r="AA58" s="39"/>
      <c r="AB58" s="40"/>
      <c r="AC58" s="37">
        <v>89</v>
      </c>
      <c r="AD58" s="37">
        <v>87</v>
      </c>
      <c r="AE58" s="38">
        <v>80</v>
      </c>
      <c r="AF58" s="31">
        <f t="shared" ref="AF58" si="80">AC58/90*30</f>
        <v>29.666666666666668</v>
      </c>
      <c r="AG58" s="50">
        <f>AD58-AE58</f>
        <v>7</v>
      </c>
      <c r="AH58" s="38"/>
      <c r="AI58" s="36"/>
      <c r="AJ58" s="37">
        <v>69</v>
      </c>
      <c r="AK58" s="37">
        <v>95</v>
      </c>
      <c r="AL58" s="41">
        <v>40</v>
      </c>
      <c r="AM58" s="31">
        <f t="shared" ref="AM58" si="81">AJ58/90*30</f>
        <v>23</v>
      </c>
      <c r="AN58" s="42"/>
      <c r="AO58" s="43"/>
      <c r="AP58" s="28"/>
    </row>
    <row r="59" spans="1:42" s="44" customFormat="1" ht="11.25" customHeight="1" outlineLevel="3" x14ac:dyDescent="0.2">
      <c r="A59" s="73">
        <v>35</v>
      </c>
      <c r="B59" s="74"/>
      <c r="C59" s="75"/>
      <c r="D59" s="27">
        <v>35</v>
      </c>
      <c r="E59" s="76">
        <v>35</v>
      </c>
      <c r="F59" s="77"/>
      <c r="G59" s="29"/>
      <c r="H59" s="30"/>
      <c r="I59" s="37">
        <v>30</v>
      </c>
      <c r="J59" s="39"/>
      <c r="K59" s="33"/>
      <c r="L59" s="34">
        <v>4</v>
      </c>
      <c r="M59" s="34">
        <v>12</v>
      </c>
      <c r="N59" s="35">
        <v>10</v>
      </c>
      <c r="O59" s="35">
        <f t="shared" ref="O59:O60" si="82">L59/90*30</f>
        <v>1.3333333333333335</v>
      </c>
      <c r="P59" s="35">
        <f>M59-N59</f>
        <v>2</v>
      </c>
      <c r="Q59" s="35"/>
      <c r="R59" s="35"/>
      <c r="S59" s="35"/>
      <c r="T59" s="35"/>
      <c r="U59" s="36"/>
      <c r="V59" s="37">
        <v>45</v>
      </c>
      <c r="W59" s="37">
        <v>14</v>
      </c>
      <c r="X59" s="38">
        <v>10</v>
      </c>
      <c r="Y59" s="31">
        <f t="shared" ref="Y59:Y60" si="83">V59/90*30</f>
        <v>15</v>
      </c>
      <c r="Z59" s="31"/>
      <c r="AA59" s="39"/>
      <c r="AB59" s="40"/>
      <c r="AC59" s="37">
        <v>3</v>
      </c>
      <c r="AD59" s="37">
        <v>8</v>
      </c>
      <c r="AE59" s="38">
        <v>5</v>
      </c>
      <c r="AF59" s="31">
        <f t="shared" ref="AF59:AF60" si="84">AC59/90*30</f>
        <v>1</v>
      </c>
      <c r="AG59" s="31"/>
      <c r="AH59" s="38"/>
      <c r="AI59" s="36"/>
      <c r="AJ59" s="37">
        <v>2</v>
      </c>
      <c r="AK59" s="37">
        <v>18</v>
      </c>
      <c r="AL59" s="41">
        <v>5</v>
      </c>
      <c r="AM59" s="31">
        <f t="shared" ref="AM59:AM60" si="85">AJ59/90*30</f>
        <v>0.66666666666666674</v>
      </c>
      <c r="AN59" s="42"/>
      <c r="AO59" s="43"/>
      <c r="AP59" s="28"/>
    </row>
    <row r="60" spans="1:42" s="44" customFormat="1" ht="11.25" customHeight="1" outlineLevel="3" x14ac:dyDescent="0.2">
      <c r="A60" s="73">
        <v>36</v>
      </c>
      <c r="B60" s="74"/>
      <c r="C60" s="75"/>
      <c r="D60" s="45">
        <v>36</v>
      </c>
      <c r="E60" s="76">
        <v>36</v>
      </c>
      <c r="F60" s="77"/>
      <c r="G60" s="46"/>
      <c r="H60" s="47"/>
      <c r="I60" s="37">
        <v>4</v>
      </c>
      <c r="J60" s="39"/>
      <c r="K60" s="33"/>
      <c r="L60" s="34">
        <v>332</v>
      </c>
      <c r="M60" s="34">
        <v>72</v>
      </c>
      <c r="N60" s="35">
        <v>100</v>
      </c>
      <c r="O60" s="35">
        <f t="shared" si="82"/>
        <v>110.66666666666667</v>
      </c>
      <c r="P60" s="35">
        <f>M60-O60</f>
        <v>-38.666666666666671</v>
      </c>
      <c r="Q60" s="35"/>
      <c r="R60" s="35"/>
      <c r="S60" s="35">
        <v>39</v>
      </c>
      <c r="T60" s="35"/>
      <c r="U60" s="36"/>
      <c r="V60" s="37">
        <v>161</v>
      </c>
      <c r="W60" s="37">
        <v>113</v>
      </c>
      <c r="X60" s="38">
        <v>100</v>
      </c>
      <c r="Y60" s="31">
        <f t="shared" si="83"/>
        <v>53.666666666666671</v>
      </c>
      <c r="Z60" s="50">
        <f>W60-X60</f>
        <v>13</v>
      </c>
      <c r="AA60" s="51">
        <f>Z60/AP60</f>
        <v>0.15662650602409639</v>
      </c>
      <c r="AB60" s="40"/>
      <c r="AC60" s="37">
        <v>35</v>
      </c>
      <c r="AD60" s="37">
        <v>120</v>
      </c>
      <c r="AE60" s="38">
        <v>50</v>
      </c>
      <c r="AF60" s="31">
        <f t="shared" si="84"/>
        <v>11.666666666666666</v>
      </c>
      <c r="AG60" s="50">
        <f>AD60-AE60</f>
        <v>70</v>
      </c>
      <c r="AH60" s="51">
        <f>AG60/AP60</f>
        <v>0.84337349397590367</v>
      </c>
      <c r="AI60" s="36"/>
      <c r="AJ60" s="37">
        <v>44</v>
      </c>
      <c r="AK60" s="37">
        <v>15</v>
      </c>
      <c r="AL60" s="41">
        <v>30</v>
      </c>
      <c r="AM60" s="31">
        <f t="shared" si="85"/>
        <v>14.666666666666666</v>
      </c>
      <c r="AN60" s="53">
        <f>AK60-AL60</f>
        <v>-15</v>
      </c>
      <c r="AO60" s="43"/>
      <c r="AP60" s="60">
        <f>Z60+AG60</f>
        <v>83</v>
      </c>
    </row>
    <row r="61" spans="1:42" s="44" customFormat="1" ht="11.25" customHeight="1" outlineLevel="3" x14ac:dyDescent="0.2">
      <c r="A61" s="73">
        <v>37</v>
      </c>
      <c r="B61" s="74"/>
      <c r="C61" s="75"/>
      <c r="D61" s="27">
        <v>37</v>
      </c>
      <c r="E61" s="76">
        <v>37</v>
      </c>
      <c r="F61" s="77"/>
      <c r="G61" s="36"/>
      <c r="H61" s="47"/>
      <c r="I61" s="37">
        <v>15</v>
      </c>
      <c r="J61" s="39"/>
      <c r="K61" s="33"/>
      <c r="L61" s="34">
        <v>1</v>
      </c>
      <c r="M61" s="34">
        <v>9</v>
      </c>
      <c r="N61" s="35">
        <v>3</v>
      </c>
      <c r="O61" s="35">
        <f t="shared" ref="O61" si="86">L61/90*30</f>
        <v>0.33333333333333337</v>
      </c>
      <c r="P61" s="35">
        <f>M61-N61</f>
        <v>6</v>
      </c>
      <c r="Q61" s="35"/>
      <c r="R61" s="35"/>
      <c r="S61" s="35"/>
      <c r="T61" s="35"/>
      <c r="U61" s="36"/>
      <c r="V61" s="47"/>
      <c r="W61" s="37">
        <v>15</v>
      </c>
      <c r="X61" s="38"/>
      <c r="Y61" s="31">
        <f t="shared" ref="Y61" si="87">V61/90*30</f>
        <v>0</v>
      </c>
      <c r="Z61" s="31"/>
      <c r="AA61" s="39"/>
      <c r="AB61" s="40"/>
      <c r="AC61" s="37">
        <v>1</v>
      </c>
      <c r="AD61" s="37">
        <v>10</v>
      </c>
      <c r="AE61" s="38"/>
      <c r="AF61" s="31">
        <f t="shared" ref="AF61" si="88">AC61/90*30</f>
        <v>0.33333333333333337</v>
      </c>
      <c r="AG61" s="31"/>
      <c r="AH61" s="38"/>
      <c r="AI61" s="36"/>
      <c r="AJ61" s="37">
        <v>1</v>
      </c>
      <c r="AK61" s="37">
        <v>4</v>
      </c>
      <c r="AL61" s="41"/>
      <c r="AM61" s="31">
        <f t="shared" ref="AM61" si="89">AJ61/90*30</f>
        <v>0.33333333333333337</v>
      </c>
      <c r="AN61" s="42"/>
      <c r="AO61" s="43"/>
      <c r="AP61" s="28"/>
    </row>
    <row r="62" spans="1:42" s="44" customFormat="1" ht="12" customHeight="1" outlineLevel="3" x14ac:dyDescent="0.2">
      <c r="A62" s="73">
        <v>38</v>
      </c>
      <c r="B62" s="74"/>
      <c r="C62" s="75"/>
      <c r="D62" s="45">
        <v>38</v>
      </c>
      <c r="E62" s="76">
        <v>38</v>
      </c>
      <c r="F62" s="77"/>
      <c r="G62" s="29"/>
      <c r="H62" s="30"/>
      <c r="I62" s="37">
        <v>30</v>
      </c>
      <c r="J62" s="39"/>
      <c r="K62" s="33"/>
      <c r="L62" s="34">
        <v>9</v>
      </c>
      <c r="M62" s="34">
        <v>9</v>
      </c>
      <c r="N62" s="35">
        <v>4</v>
      </c>
      <c r="O62" s="35">
        <f t="shared" ref="O62:O63" si="90">L62/90*30</f>
        <v>3</v>
      </c>
      <c r="P62" s="35">
        <f>M62-N62</f>
        <v>5</v>
      </c>
      <c r="Q62" s="35"/>
      <c r="R62" s="35"/>
      <c r="S62" s="35"/>
      <c r="T62" s="35"/>
      <c r="U62" s="36"/>
      <c r="V62" s="37">
        <v>15</v>
      </c>
      <c r="W62" s="37">
        <v>17</v>
      </c>
      <c r="X62" s="38"/>
      <c r="Y62" s="31">
        <f t="shared" ref="Y62:Y63" si="91">V62/90*30</f>
        <v>5</v>
      </c>
      <c r="Z62" s="31"/>
      <c r="AA62" s="39"/>
      <c r="AB62" s="40"/>
      <c r="AC62" s="37">
        <v>30</v>
      </c>
      <c r="AD62" s="37">
        <v>14</v>
      </c>
      <c r="AE62" s="38"/>
      <c r="AF62" s="31">
        <f t="shared" ref="AF62:AF63" si="92">AC62/90*30</f>
        <v>10</v>
      </c>
      <c r="AG62" s="31"/>
      <c r="AH62" s="38"/>
      <c r="AI62" s="36"/>
      <c r="AJ62" s="37">
        <v>6</v>
      </c>
      <c r="AK62" s="37">
        <v>18</v>
      </c>
      <c r="AL62" s="41"/>
      <c r="AM62" s="31">
        <f t="shared" ref="AM62:AM63" si="93">AJ62/90*30</f>
        <v>2</v>
      </c>
      <c r="AN62" s="42"/>
      <c r="AO62" s="43"/>
      <c r="AP62" s="28"/>
    </row>
    <row r="63" spans="1:42" s="44" customFormat="1" ht="11.25" customHeight="1" outlineLevel="3" x14ac:dyDescent="0.2">
      <c r="A63" s="73">
        <v>39</v>
      </c>
      <c r="B63" s="74"/>
      <c r="C63" s="75"/>
      <c r="D63" s="27">
        <v>39</v>
      </c>
      <c r="E63" s="76">
        <v>39</v>
      </c>
      <c r="F63" s="77"/>
      <c r="G63" s="46"/>
      <c r="H63" s="47"/>
      <c r="I63" s="37">
        <v>308</v>
      </c>
      <c r="J63" s="39"/>
      <c r="K63" s="33"/>
      <c r="L63" s="34">
        <v>77</v>
      </c>
      <c r="M63" s="34">
        <v>15</v>
      </c>
      <c r="N63" s="35">
        <v>10</v>
      </c>
      <c r="O63" s="35">
        <f t="shared" si="90"/>
        <v>25.666666666666664</v>
      </c>
      <c r="P63" s="35">
        <f>M63-O63</f>
        <v>-10.666666666666664</v>
      </c>
      <c r="Q63" s="35">
        <v>11</v>
      </c>
      <c r="R63" s="35"/>
      <c r="S63" s="35"/>
      <c r="T63" s="35"/>
      <c r="U63" s="36"/>
      <c r="V63" s="37">
        <v>115</v>
      </c>
      <c r="W63" s="37">
        <v>8</v>
      </c>
      <c r="X63" s="38"/>
      <c r="Y63" s="31">
        <f t="shared" si="91"/>
        <v>38.333333333333329</v>
      </c>
      <c r="Z63" s="31"/>
      <c r="AA63" s="39"/>
      <c r="AB63" s="40"/>
      <c r="AC63" s="37">
        <v>22</v>
      </c>
      <c r="AD63" s="37">
        <v>10</v>
      </c>
      <c r="AE63" s="38"/>
      <c r="AF63" s="31">
        <f t="shared" si="92"/>
        <v>7.333333333333333</v>
      </c>
      <c r="AG63" s="31"/>
      <c r="AH63" s="38"/>
      <c r="AI63" s="36"/>
      <c r="AJ63" s="37">
        <v>3</v>
      </c>
      <c r="AK63" s="37">
        <v>16</v>
      </c>
      <c r="AL63" s="41"/>
      <c r="AM63" s="31">
        <f t="shared" si="93"/>
        <v>1</v>
      </c>
      <c r="AN63" s="42"/>
      <c r="AO63" s="43"/>
      <c r="AP63" s="28"/>
    </row>
    <row r="64" spans="1:42" s="44" customFormat="1" ht="11.25" customHeight="1" outlineLevel="3" x14ac:dyDescent="0.2">
      <c r="A64" s="73">
        <v>40</v>
      </c>
      <c r="B64" s="74"/>
      <c r="C64" s="75"/>
      <c r="D64" s="45">
        <v>40</v>
      </c>
      <c r="E64" s="76">
        <v>40</v>
      </c>
      <c r="F64" s="77"/>
      <c r="G64" s="46"/>
      <c r="H64" s="30"/>
      <c r="I64" s="30"/>
      <c r="J64" s="32"/>
      <c r="K64" s="33"/>
      <c r="L64" s="34">
        <v>36</v>
      </c>
      <c r="M64" s="34">
        <v>7</v>
      </c>
      <c r="N64" s="35">
        <v>10</v>
      </c>
      <c r="O64" s="35">
        <f t="shared" ref="O64" si="94">L64/90*30</f>
        <v>12</v>
      </c>
      <c r="P64" s="35">
        <f>M64-O64</f>
        <v>-5</v>
      </c>
      <c r="Q64" s="35">
        <v>0</v>
      </c>
      <c r="R64" s="35"/>
      <c r="S64" s="35">
        <v>3</v>
      </c>
      <c r="T64" s="35">
        <v>2</v>
      </c>
      <c r="U64" s="36"/>
      <c r="V64" s="37">
        <v>46</v>
      </c>
      <c r="W64" s="37">
        <v>16</v>
      </c>
      <c r="X64" s="38">
        <v>10</v>
      </c>
      <c r="Y64" s="31">
        <f t="shared" ref="Y64" si="95">V64/90*30</f>
        <v>15.333333333333332</v>
      </c>
      <c r="Z64" s="50">
        <f>W64-Y64</f>
        <v>0.66666666666666785</v>
      </c>
      <c r="AA64" s="51">
        <f>Z64/AP64</f>
        <v>8.6956521739130571E-2</v>
      </c>
      <c r="AB64" s="40"/>
      <c r="AC64" s="37">
        <v>20</v>
      </c>
      <c r="AD64" s="37">
        <v>14</v>
      </c>
      <c r="AE64" s="38">
        <v>10</v>
      </c>
      <c r="AF64" s="31">
        <f t="shared" ref="AF64" si="96">AC64/90*30</f>
        <v>6.6666666666666661</v>
      </c>
      <c r="AG64" s="50">
        <f>AD64-AE64</f>
        <v>4</v>
      </c>
      <c r="AH64" s="52">
        <f>AG64/AP64</f>
        <v>0.52173913043478248</v>
      </c>
      <c r="AI64" s="36"/>
      <c r="AJ64" s="37">
        <v>7</v>
      </c>
      <c r="AK64" s="37">
        <v>13</v>
      </c>
      <c r="AL64" s="41">
        <v>10</v>
      </c>
      <c r="AM64" s="31">
        <f t="shared" ref="AM64" si="97">AJ64/90*30</f>
        <v>2.3333333333333335</v>
      </c>
      <c r="AN64" s="53">
        <f>AK64-AL64</f>
        <v>3</v>
      </c>
      <c r="AO64" s="61">
        <f>AN64/AP64</f>
        <v>0.39130434782608692</v>
      </c>
      <c r="AP64" s="60">
        <f>Z64+AG64+AN64</f>
        <v>7.6666666666666679</v>
      </c>
    </row>
    <row r="65" spans="1:42" s="44" customFormat="1" ht="11.25" customHeight="1" outlineLevel="3" x14ac:dyDescent="0.2">
      <c r="A65" s="73">
        <v>41</v>
      </c>
      <c r="B65" s="74"/>
      <c r="C65" s="75"/>
      <c r="D65" s="27">
        <v>41</v>
      </c>
      <c r="E65" s="76">
        <v>41</v>
      </c>
      <c r="F65" s="77"/>
      <c r="G65" s="59"/>
      <c r="H65" s="47"/>
      <c r="I65" s="37">
        <v>4</v>
      </c>
      <c r="J65" s="39"/>
      <c r="K65" s="33"/>
      <c r="L65" s="34">
        <v>146</v>
      </c>
      <c r="M65" s="34">
        <v>67</v>
      </c>
      <c r="N65" s="35">
        <v>50</v>
      </c>
      <c r="O65" s="35">
        <f t="shared" ref="O65:O66" si="98">L65/90*30</f>
        <v>48.666666666666664</v>
      </c>
      <c r="P65" s="35">
        <f>M65-N65</f>
        <v>17</v>
      </c>
      <c r="Q65" s="35"/>
      <c r="R65" s="35"/>
      <c r="S65" s="35"/>
      <c r="T65" s="35"/>
      <c r="U65" s="36"/>
      <c r="V65" s="37">
        <v>180</v>
      </c>
      <c r="W65" s="37">
        <v>51</v>
      </c>
      <c r="X65" s="38">
        <v>50</v>
      </c>
      <c r="Y65" s="31">
        <f t="shared" ref="Y65:Y66" si="99">V65/90*30</f>
        <v>60</v>
      </c>
      <c r="Z65" s="50">
        <f>W65-Y65</f>
        <v>-9</v>
      </c>
      <c r="AA65" s="39"/>
      <c r="AB65" s="40"/>
      <c r="AC65" s="37">
        <v>129</v>
      </c>
      <c r="AD65" s="37">
        <v>57</v>
      </c>
      <c r="AE65" s="38">
        <v>50</v>
      </c>
      <c r="AF65" s="31">
        <f t="shared" ref="AF65:AF66" si="100">AC65/90*30</f>
        <v>43</v>
      </c>
      <c r="AG65" s="50">
        <f>AD65-AE65</f>
        <v>7</v>
      </c>
      <c r="AH65" s="38"/>
      <c r="AI65" s="36"/>
      <c r="AJ65" s="37">
        <v>100</v>
      </c>
      <c r="AK65" s="37">
        <v>60</v>
      </c>
      <c r="AL65" s="41">
        <v>50</v>
      </c>
      <c r="AM65" s="31">
        <f t="shared" ref="AM65:AM66" si="101">AJ65/90*30</f>
        <v>33.333333333333336</v>
      </c>
      <c r="AN65" s="53">
        <f>AK65-AL65</f>
        <v>10</v>
      </c>
      <c r="AO65" s="43"/>
      <c r="AP65" s="28"/>
    </row>
    <row r="66" spans="1:42" s="44" customFormat="1" ht="26.25" customHeight="1" outlineLevel="3" x14ac:dyDescent="0.2">
      <c r="A66" s="73">
        <v>42</v>
      </c>
      <c r="B66" s="74"/>
      <c r="C66" s="75"/>
      <c r="D66" s="45">
        <v>42</v>
      </c>
      <c r="E66" s="76">
        <v>42</v>
      </c>
      <c r="F66" s="77"/>
      <c r="G66" s="36"/>
      <c r="H66" s="47"/>
      <c r="I66" s="37">
        <v>20</v>
      </c>
      <c r="J66" s="39"/>
      <c r="K66" s="33"/>
      <c r="L66" s="34">
        <v>70</v>
      </c>
      <c r="M66" s="34">
        <v>23</v>
      </c>
      <c r="N66" s="35">
        <v>30</v>
      </c>
      <c r="O66" s="35">
        <f t="shared" si="98"/>
        <v>23.333333333333332</v>
      </c>
      <c r="P66" s="35">
        <f>M66-N66</f>
        <v>-7</v>
      </c>
      <c r="Q66" s="35">
        <v>7</v>
      </c>
      <c r="R66" s="35"/>
      <c r="S66" s="35"/>
      <c r="T66" s="35"/>
      <c r="U66" s="36"/>
      <c r="V66" s="37">
        <v>64</v>
      </c>
      <c r="W66" s="37">
        <v>39</v>
      </c>
      <c r="X66" s="38">
        <v>30</v>
      </c>
      <c r="Y66" s="31">
        <f t="shared" si="99"/>
        <v>21.333333333333336</v>
      </c>
      <c r="Z66" s="50">
        <f>W66-X66</f>
        <v>9</v>
      </c>
      <c r="AA66" s="39"/>
      <c r="AB66" s="40"/>
      <c r="AC66" s="37">
        <v>14</v>
      </c>
      <c r="AD66" s="37">
        <v>96</v>
      </c>
      <c r="AE66" s="38">
        <v>30</v>
      </c>
      <c r="AF66" s="31">
        <f t="shared" si="100"/>
        <v>4.666666666666667</v>
      </c>
      <c r="AG66" s="50">
        <f>AD66-AE66</f>
        <v>66</v>
      </c>
      <c r="AH66" s="38"/>
      <c r="AI66" s="36"/>
      <c r="AJ66" s="37">
        <v>25</v>
      </c>
      <c r="AK66" s="37">
        <v>59</v>
      </c>
      <c r="AL66" s="41">
        <v>30</v>
      </c>
      <c r="AM66" s="31">
        <f t="shared" si="101"/>
        <v>8.3333333333333339</v>
      </c>
      <c r="AN66" s="53">
        <f>AK66-AL66</f>
        <v>29</v>
      </c>
      <c r="AO66" s="43"/>
      <c r="AP66" s="28"/>
    </row>
    <row r="67" spans="1:42" s="44" customFormat="1" ht="11.25" customHeight="1" outlineLevel="3" x14ac:dyDescent="0.2">
      <c r="A67" s="73">
        <v>43</v>
      </c>
      <c r="B67" s="74"/>
      <c r="C67" s="75"/>
      <c r="D67" s="27">
        <v>43</v>
      </c>
      <c r="E67" s="76">
        <v>43</v>
      </c>
      <c r="F67" s="77"/>
      <c r="G67" s="46"/>
      <c r="H67" s="47"/>
      <c r="I67" s="47"/>
      <c r="J67" s="55"/>
      <c r="K67" s="33"/>
      <c r="L67" s="34">
        <v>159</v>
      </c>
      <c r="M67" s="34">
        <v>114</v>
      </c>
      <c r="N67" s="35">
        <v>50</v>
      </c>
      <c r="O67" s="35">
        <f t="shared" ref="O67" si="102">L67/90*30</f>
        <v>53</v>
      </c>
      <c r="P67" s="35">
        <f>M67-O67</f>
        <v>61</v>
      </c>
      <c r="Q67" s="35"/>
      <c r="R67" s="35"/>
      <c r="S67" s="35"/>
      <c r="T67" s="35"/>
      <c r="U67" s="36"/>
      <c r="V67" s="37">
        <v>366</v>
      </c>
      <c r="W67" s="37">
        <v>106</v>
      </c>
      <c r="X67" s="38"/>
      <c r="Y67" s="31">
        <f t="shared" ref="Y67" si="103">V67/90*30</f>
        <v>122</v>
      </c>
      <c r="Z67" s="50">
        <f>W67-Y67</f>
        <v>-16</v>
      </c>
      <c r="AA67" s="39"/>
      <c r="AB67" s="40"/>
      <c r="AC67" s="37">
        <v>68</v>
      </c>
      <c r="AD67" s="37">
        <v>42</v>
      </c>
      <c r="AE67" s="38"/>
      <c r="AF67" s="31">
        <f t="shared" ref="AF67" si="104">AC67/90*30</f>
        <v>22.666666666666664</v>
      </c>
      <c r="AG67" s="31"/>
      <c r="AH67" s="38"/>
      <c r="AI67" s="36"/>
      <c r="AJ67" s="37">
        <v>68</v>
      </c>
      <c r="AK67" s="37">
        <v>39</v>
      </c>
      <c r="AL67" s="41"/>
      <c r="AM67" s="31">
        <f t="shared" ref="AM67" si="105">AJ67/90*30</f>
        <v>22.666666666666664</v>
      </c>
      <c r="AN67" s="42"/>
      <c r="AO67" s="43"/>
      <c r="AP67" s="28"/>
    </row>
  </sheetData>
  <autoFilter ref="L24:M67">
    <sortState ref="L63:M6043">
      <sortCondition sortBy="cellColor" ref="M21:M6043" dxfId="0"/>
    </sortState>
  </autoFilter>
  <mergeCells count="110">
    <mergeCell ref="G22:I22"/>
    <mergeCell ref="K22:M22"/>
    <mergeCell ref="U22:W22"/>
    <mergeCell ref="AB22:AD22"/>
    <mergeCell ref="AI22:AK22"/>
    <mergeCell ref="A22:C24"/>
    <mergeCell ref="D22:D24"/>
    <mergeCell ref="E22:F24"/>
    <mergeCell ref="A26:C26"/>
    <mergeCell ref="E26:F26"/>
    <mergeCell ref="A25:C25"/>
    <mergeCell ref="E25:F25"/>
    <mergeCell ref="AJ23:AK23"/>
    <mergeCell ref="AB23:AB24"/>
    <mergeCell ref="AC23:AD23"/>
    <mergeCell ref="AI23:AI24"/>
    <mergeCell ref="V23:W23"/>
    <mergeCell ref="G23:G24"/>
    <mergeCell ref="H23:I23"/>
    <mergeCell ref="K23:K24"/>
    <mergeCell ref="L23:M23"/>
    <mergeCell ref="U23:U24"/>
    <mergeCell ref="A31:C31"/>
    <mergeCell ref="E31:F31"/>
    <mergeCell ref="A30:C30"/>
    <mergeCell ref="E30:F30"/>
    <mergeCell ref="A29:C29"/>
    <mergeCell ref="E29:F29"/>
    <mergeCell ref="A27:C27"/>
    <mergeCell ref="E27:F27"/>
    <mergeCell ref="A28:C28"/>
    <mergeCell ref="E28:F28"/>
    <mergeCell ref="A38:C38"/>
    <mergeCell ref="E38:F38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43:C43"/>
    <mergeCell ref="E43:F43"/>
    <mergeCell ref="A42:C42"/>
    <mergeCell ref="E42:F42"/>
    <mergeCell ref="A41:C41"/>
    <mergeCell ref="E41:F41"/>
    <mergeCell ref="A39:C39"/>
    <mergeCell ref="E39:F39"/>
    <mergeCell ref="A40:C40"/>
    <mergeCell ref="E40:F40"/>
    <mergeCell ref="A48:C48"/>
    <mergeCell ref="E48:F48"/>
    <mergeCell ref="A47:C47"/>
    <mergeCell ref="E47:F47"/>
    <mergeCell ref="A46:C46"/>
    <mergeCell ref="E46:F46"/>
    <mergeCell ref="A45:C45"/>
    <mergeCell ref="E45:F45"/>
    <mergeCell ref="A44:C44"/>
    <mergeCell ref="E44:F44"/>
    <mergeCell ref="A52:C52"/>
    <mergeCell ref="E52:F52"/>
    <mergeCell ref="A53:C53"/>
    <mergeCell ref="E53:F53"/>
    <mergeCell ref="A51:C51"/>
    <mergeCell ref="E51:F51"/>
    <mergeCell ref="A50:C50"/>
    <mergeCell ref="E50:F50"/>
    <mergeCell ref="A49:C49"/>
    <mergeCell ref="E49:F49"/>
    <mergeCell ref="A58:C58"/>
    <mergeCell ref="E58:F58"/>
    <mergeCell ref="A57:C57"/>
    <mergeCell ref="E57:F57"/>
    <mergeCell ref="A56:C56"/>
    <mergeCell ref="E56:F56"/>
    <mergeCell ref="A55:C55"/>
    <mergeCell ref="E55:F55"/>
    <mergeCell ref="A54:C54"/>
    <mergeCell ref="E54:F54"/>
    <mergeCell ref="N23:N24"/>
    <mergeCell ref="X23:X24"/>
    <mergeCell ref="AE23:AE24"/>
    <mergeCell ref="AL23:AL24"/>
    <mergeCell ref="AP22:AP24"/>
    <mergeCell ref="Q2:T14"/>
    <mergeCell ref="A67:C67"/>
    <mergeCell ref="E67:F67"/>
    <mergeCell ref="A66:C66"/>
    <mergeCell ref="E66:F66"/>
    <mergeCell ref="A65:C65"/>
    <mergeCell ref="E65:F65"/>
    <mergeCell ref="A64:C64"/>
    <mergeCell ref="E64:F64"/>
    <mergeCell ref="A62:C62"/>
    <mergeCell ref="E62:F62"/>
    <mergeCell ref="A63:C63"/>
    <mergeCell ref="E63:F63"/>
    <mergeCell ref="A61:C61"/>
    <mergeCell ref="E61:F61"/>
    <mergeCell ref="A60:C60"/>
    <mergeCell ref="E60:F60"/>
    <mergeCell ref="A59:C59"/>
    <mergeCell ref="E59:F59"/>
  </mergeCells>
  <pageMargins left="0.39370078740157477" right="0.39370078740157477" top="0.39370078740157477" bottom="0.39370078740157477" header="0.39370078740157477" footer="0.39370078740157477"/>
  <pageSetup paperSize="9" fitToHeight="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DimaHome</dc:creator>
  <cp:keywords/>
  <dc:description/>
  <cp:lastModifiedBy>DimaHome</cp:lastModifiedBy>
  <cp:revision>1</cp:revision>
  <cp:lastPrinted>2020-08-18T10:43:02Z</cp:lastPrinted>
  <dcterms:created xsi:type="dcterms:W3CDTF">2020-08-18T10:43:02Z</dcterms:created>
  <dcterms:modified xsi:type="dcterms:W3CDTF">2020-08-18T14:42:24Z</dcterms:modified>
</cp:coreProperties>
</file>