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ИЮНЬ 15-21" sheetId="1" r:id="rId1"/>
    <sheet name="ИЮНЬ 22-28" sheetId="2" r:id="rId2"/>
    <sheet name="ИЮНь 29-05" sheetId="3" r:id="rId3"/>
    <sheet name="ИЮЛЬ 06-12" sheetId="4" r:id="rId4"/>
  </sheets>
  <calcPr calcId="145621"/>
</workbook>
</file>

<file path=xl/calcChain.xml><?xml version="1.0" encoding="utf-8"?>
<calcChain xmlns="http://schemas.openxmlformats.org/spreadsheetml/2006/main">
  <c r="Q13" i="1" l="1"/>
  <c r="L13" i="1"/>
  <c r="K13" i="1"/>
  <c r="J13" i="1"/>
  <c r="I13" i="1"/>
  <c r="F13" i="1"/>
  <c r="D13" i="1"/>
  <c r="C13" i="1"/>
  <c r="P9" i="1"/>
  <c r="O9" i="1"/>
  <c r="N9" i="1"/>
  <c r="M9" i="1"/>
  <c r="E9" i="1"/>
  <c r="P8" i="1"/>
  <c r="O8" i="1"/>
  <c r="N8" i="1"/>
  <c r="M8" i="1"/>
  <c r="E8" i="1"/>
  <c r="P7" i="1"/>
  <c r="O7" i="1"/>
  <c r="N7" i="1"/>
  <c r="M7" i="1"/>
  <c r="E7" i="1"/>
  <c r="P6" i="1"/>
  <c r="P13" i="1" s="1"/>
  <c r="O6" i="1"/>
  <c r="N6" i="1"/>
  <c r="M6" i="1"/>
  <c r="M13" i="1" s="1"/>
  <c r="E6" i="1"/>
  <c r="P5" i="1"/>
  <c r="O5" i="1"/>
  <c r="O13" i="1" s="1"/>
  <c r="N5" i="1"/>
  <c r="N13" i="1" s="1"/>
  <c r="M5" i="1"/>
  <c r="E5" i="1"/>
  <c r="E13" i="1" s="1"/>
</calcChain>
</file>

<file path=xl/sharedStrings.xml><?xml version="1.0" encoding="utf-8"?>
<sst xmlns="http://schemas.openxmlformats.org/spreadsheetml/2006/main" count="28" uniqueCount="28">
  <si>
    <t>Период с 15.06 по 21.06</t>
  </si>
  <si>
    <t>Менеджер</t>
  </si>
  <si>
    <t>Количество звонков</t>
  </si>
  <si>
    <t>Количество минут</t>
  </si>
  <si>
    <t>длинна звонка средняя, мин</t>
  </si>
  <si>
    <t>КП</t>
  </si>
  <si>
    <t>Договора</t>
  </si>
  <si>
    <t>Промо</t>
  </si>
  <si>
    <t>Заказы</t>
  </si>
  <si>
    <t>Сумма заказы</t>
  </si>
  <si>
    <t>Реализация,
отгрузка</t>
  </si>
  <si>
    <t>Сумма реализация</t>
  </si>
  <si>
    <t>Кп/звонки %</t>
  </si>
  <si>
    <t>Реализация/ звонки%</t>
  </si>
  <si>
    <t>Реализаций/КП%</t>
  </si>
  <si>
    <t>Средний чек</t>
  </si>
  <si>
    <t>Приход
(Выручка)</t>
  </si>
  <si>
    <t>Скидка по
отгрузке</t>
  </si>
  <si>
    <t>Дебеторка по 
его клиентам</t>
  </si>
  <si>
    <t>Кредиторка по 
его клиентам</t>
  </si>
  <si>
    <t>Резерв
вес</t>
  </si>
  <si>
    <t>Резерв Деньги по 
неотгруженным заказам</t>
  </si>
  <si>
    <t>ИТОГО</t>
  </si>
  <si>
    <t>Иванов Иван</t>
  </si>
  <si>
    <t>Петр Петров</t>
  </si>
  <si>
    <t>Сергей Сергеев</t>
  </si>
  <si>
    <t>Сидоров Иван</t>
  </si>
  <si>
    <t>Надежда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</si>
</sst>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/>
    <xf numFmtId="3" fontId="1" fillId="0" borderId="0" xfId="0" applyNumberFormat="1" applyFont="1" applyAlignment="1"/>
    <xf numFmtId="2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/>
    <xf numFmtId="3" fontId="2" fillId="0" borderId="0" xfId="0" applyNumberFormat="1" applyFont="1"/>
    <xf numFmtId="4" fontId="2" fillId="0" borderId="0" xfId="0" applyNumberFormat="1" applyFont="1"/>
    <xf numFmtId="10" fontId="2" fillId="0" borderId="0" xfId="0" applyNumberFormat="1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E13"/>
  <sheetViews>
    <sheetView tabSelected="1" workbookViewId="0">
      <selection activeCell="B10" sqref="B10"/>
    </sheetView>
  </sheetViews>
  <sheetFormatPr defaultColWidth="14.42578125" defaultRowHeight="15.75" customHeight="1" x14ac:dyDescent="0.2"/>
  <cols>
    <col min="1" max="1" width="2.140625" customWidth="1"/>
    <col min="2" max="2" width="22.28515625" customWidth="1"/>
    <col min="3" max="3" width="11.42578125" customWidth="1"/>
    <col min="4" max="4" width="11.5703125" customWidth="1"/>
    <col min="5" max="5" width="14.5703125" customWidth="1"/>
    <col min="6" max="6" width="8" customWidth="1"/>
    <col min="7" max="7" width="9.28515625" customWidth="1"/>
    <col min="8" max="8" width="7" customWidth="1"/>
    <col min="9" max="9" width="6.85546875" customWidth="1"/>
    <col min="10" max="10" width="8.28515625" customWidth="1"/>
    <col min="11" max="11" width="12" customWidth="1"/>
    <col min="12" max="12" width="12.42578125" customWidth="1"/>
    <col min="13" max="13" width="12.140625" customWidth="1"/>
    <col min="14" max="14" width="11.42578125" customWidth="1"/>
    <col min="15" max="15" width="12.42578125" customWidth="1"/>
    <col min="16" max="16" width="9" customWidth="1"/>
    <col min="17" max="17" width="11.42578125" customWidth="1"/>
    <col min="18" max="18" width="9.42578125" customWidth="1"/>
    <col min="22" max="22" width="22.5703125" customWidth="1"/>
  </cols>
  <sheetData>
    <row r="2" spans="1:31" x14ac:dyDescent="0.2">
      <c r="B2" s="1" t="s">
        <v>0</v>
      </c>
    </row>
    <row r="4" spans="1:31" x14ac:dyDescent="0.2">
      <c r="A4" s="2"/>
      <c r="B4" s="3" t="s">
        <v>1</v>
      </c>
      <c r="C4" s="4" t="s">
        <v>2</v>
      </c>
      <c r="D4" s="4" t="s">
        <v>3</v>
      </c>
      <c r="E4" s="5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3" t="s">
        <v>10</v>
      </c>
      <c r="L4" s="4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</row>
    <row r="5" spans="1:31" x14ac:dyDescent="0.2">
      <c r="A5" s="1">
        <v>1</v>
      </c>
      <c r="B5" s="1" t="s">
        <v>23</v>
      </c>
      <c r="C5" s="1">
        <v>72</v>
      </c>
      <c r="D5" s="1">
        <v>119</v>
      </c>
      <c r="E5" s="6">
        <f t="shared" ref="E5:E9" si="0">D5/C5</f>
        <v>1.6527777777777777</v>
      </c>
      <c r="F5" s="1">
        <v>80</v>
      </c>
      <c r="G5" s="1"/>
      <c r="H5" s="1"/>
      <c r="I5" s="1">
        <v>3</v>
      </c>
      <c r="J5" s="7">
        <v>83878</v>
      </c>
      <c r="K5" s="7">
        <v>5</v>
      </c>
      <c r="L5" s="7">
        <v>171192</v>
      </c>
      <c r="M5" s="8">
        <f t="shared" ref="M5:M9" si="1">F5*100/C5</f>
        <v>111.11111111111111</v>
      </c>
      <c r="N5" s="9">
        <f t="shared" ref="N5:N9" si="2">K5*100/C5</f>
        <v>6.9444444444444446</v>
      </c>
      <c r="O5" s="8">
        <f t="shared" ref="O5:O9" si="3">K5*100/F5</f>
        <v>6.25</v>
      </c>
      <c r="P5" s="7">
        <f t="shared" ref="P5:P9" si="4">L5/K5</f>
        <v>34238.400000000001</v>
      </c>
      <c r="Q5" s="7">
        <v>86030</v>
      </c>
    </row>
    <row r="6" spans="1:31" x14ac:dyDescent="0.2">
      <c r="A6" s="1">
        <v>3</v>
      </c>
      <c r="B6" s="1" t="s">
        <v>24</v>
      </c>
      <c r="C6" s="1">
        <v>157</v>
      </c>
      <c r="D6" s="1">
        <v>248</v>
      </c>
      <c r="E6" s="6">
        <f t="shared" si="0"/>
        <v>1.5796178343949046</v>
      </c>
      <c r="F6" s="1">
        <v>52</v>
      </c>
      <c r="G6" s="1"/>
      <c r="H6" s="1"/>
      <c r="I6" s="1">
        <v>1</v>
      </c>
      <c r="J6" s="7">
        <v>31813</v>
      </c>
      <c r="K6" s="7">
        <v>0</v>
      </c>
      <c r="L6" s="7">
        <v>0</v>
      </c>
      <c r="M6" s="8">
        <f t="shared" si="1"/>
        <v>33.121019108280258</v>
      </c>
      <c r="N6" s="9">
        <f t="shared" si="2"/>
        <v>0</v>
      </c>
      <c r="O6" s="8">
        <f t="shared" si="3"/>
        <v>0</v>
      </c>
      <c r="P6" s="7" t="e">
        <f t="shared" si="4"/>
        <v>#DIV/0!</v>
      </c>
      <c r="Q6" s="7">
        <v>0</v>
      </c>
    </row>
    <row r="7" spans="1:31" x14ac:dyDescent="0.2">
      <c r="A7" s="1">
        <v>4</v>
      </c>
      <c r="B7" s="1" t="s">
        <v>25</v>
      </c>
      <c r="C7" s="1">
        <v>122</v>
      </c>
      <c r="D7" s="1">
        <v>247</v>
      </c>
      <c r="E7" s="6">
        <f t="shared" si="0"/>
        <v>2.0245901639344264</v>
      </c>
      <c r="F7" s="1">
        <v>15</v>
      </c>
      <c r="G7" s="1"/>
      <c r="H7" s="1"/>
      <c r="I7" s="1">
        <v>0</v>
      </c>
      <c r="J7" s="7">
        <v>0</v>
      </c>
      <c r="K7" s="7">
        <v>0</v>
      </c>
      <c r="L7" s="7">
        <v>0</v>
      </c>
      <c r="M7" s="8">
        <f t="shared" si="1"/>
        <v>12.295081967213115</v>
      </c>
      <c r="N7" s="9">
        <f t="shared" si="2"/>
        <v>0</v>
      </c>
      <c r="O7" s="8">
        <f t="shared" si="3"/>
        <v>0</v>
      </c>
      <c r="P7" s="7" t="e">
        <f t="shared" si="4"/>
        <v>#DIV/0!</v>
      </c>
      <c r="Q7" s="7">
        <v>0</v>
      </c>
    </row>
    <row r="8" spans="1:31" x14ac:dyDescent="0.2">
      <c r="A8" s="1">
        <v>5</v>
      </c>
      <c r="B8" s="1" t="s">
        <v>26</v>
      </c>
      <c r="C8" s="1">
        <v>393</v>
      </c>
      <c r="D8" s="1">
        <v>615</v>
      </c>
      <c r="E8" s="6">
        <f t="shared" si="0"/>
        <v>1.5648854961832062</v>
      </c>
      <c r="F8" s="1">
        <v>14</v>
      </c>
      <c r="G8" s="1"/>
      <c r="H8" s="1"/>
      <c r="I8" s="1">
        <v>0</v>
      </c>
      <c r="J8" s="7">
        <v>0</v>
      </c>
      <c r="K8" s="7">
        <v>0</v>
      </c>
      <c r="L8" s="7">
        <v>0</v>
      </c>
      <c r="M8" s="8">
        <f t="shared" si="1"/>
        <v>3.5623409669211195</v>
      </c>
      <c r="N8" s="9">
        <f t="shared" si="2"/>
        <v>0</v>
      </c>
      <c r="O8" s="8">
        <f t="shared" si="3"/>
        <v>0</v>
      </c>
      <c r="P8" s="7" t="e">
        <f t="shared" si="4"/>
        <v>#DIV/0!</v>
      </c>
      <c r="Q8" s="7">
        <v>0</v>
      </c>
    </row>
    <row r="9" spans="1:31" x14ac:dyDescent="0.2">
      <c r="A9" s="1">
        <v>6</v>
      </c>
      <c r="B9" s="1" t="s">
        <v>27</v>
      </c>
      <c r="C9" s="1">
        <v>283</v>
      </c>
      <c r="D9" s="1">
        <v>347</v>
      </c>
      <c r="E9" s="6">
        <f t="shared" si="0"/>
        <v>1.226148409893993</v>
      </c>
      <c r="F9" s="1">
        <v>71</v>
      </c>
      <c r="G9" s="1"/>
      <c r="H9" s="1"/>
      <c r="I9" s="1">
        <v>4</v>
      </c>
      <c r="J9" s="7">
        <v>233157</v>
      </c>
      <c r="K9" s="7">
        <v>1</v>
      </c>
      <c r="L9" s="7">
        <v>29160</v>
      </c>
      <c r="M9" s="8">
        <f t="shared" si="1"/>
        <v>25.088339222614842</v>
      </c>
      <c r="N9" s="9">
        <f t="shared" si="2"/>
        <v>0.35335689045936397</v>
      </c>
      <c r="O9" s="8">
        <f t="shared" si="3"/>
        <v>1.408450704225352</v>
      </c>
      <c r="P9" s="7">
        <f t="shared" si="4"/>
        <v>29160</v>
      </c>
      <c r="Q9" s="7">
        <v>29160</v>
      </c>
    </row>
    <row r="10" spans="1:31" x14ac:dyDescent="0.2">
      <c r="E10" s="6"/>
      <c r="M10" s="8"/>
      <c r="N10" s="9"/>
      <c r="O10" s="8"/>
    </row>
    <row r="13" spans="1:31" x14ac:dyDescent="0.2">
      <c r="A13" s="10"/>
      <c r="B13" s="11" t="s">
        <v>22</v>
      </c>
      <c r="C13" s="12">
        <f t="shared" ref="C13:D13" si="5">SUM(C5:C10)</f>
        <v>1027</v>
      </c>
      <c r="D13" s="12">
        <f t="shared" si="5"/>
        <v>1576</v>
      </c>
      <c r="E13" s="13">
        <f>AVERAGE(E5:E10)</f>
        <v>1.6096039364368615</v>
      </c>
      <c r="F13" s="12">
        <f>SUM(F5:F10)</f>
        <v>232</v>
      </c>
      <c r="G13" s="12"/>
      <c r="H13" s="12"/>
      <c r="I13" s="12">
        <f t="shared" ref="I13:L13" si="6">SUM(I5:I10)</f>
        <v>8</v>
      </c>
      <c r="J13" s="12">
        <f t="shared" si="6"/>
        <v>348848</v>
      </c>
      <c r="K13" s="12">
        <f t="shared" si="6"/>
        <v>6</v>
      </c>
      <c r="L13" s="12">
        <f t="shared" si="6"/>
        <v>200352</v>
      </c>
      <c r="M13" s="14">
        <f t="shared" ref="M13:O13" si="7">AVERAGE(M5:M10)/100</f>
        <v>0.37035578475228093</v>
      </c>
      <c r="N13" s="14">
        <f t="shared" si="7"/>
        <v>1.4595602669807617E-2</v>
      </c>
      <c r="O13" s="14">
        <f t="shared" si="7"/>
        <v>1.5316901408450705E-2</v>
      </c>
      <c r="P13" s="12" t="e">
        <f>AVERAGE(P5:P10)</f>
        <v>#DIV/0!</v>
      </c>
      <c r="Q13" s="12">
        <f>SUM(Q5:Q10)</f>
        <v>115190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</sheetData>
  <conditionalFormatting sqref="M5:M9">
    <cfRule type="cellIs" dxfId="15" priority="1" operator="greaterThanOrEqual">
      <formula>25</formula>
    </cfRule>
  </conditionalFormatting>
  <conditionalFormatting sqref="M5:M9">
    <cfRule type="cellIs" dxfId="14" priority="2" operator="lessThan">
      <formula>25</formula>
    </cfRule>
  </conditionalFormatting>
  <conditionalFormatting sqref="F5:F9">
    <cfRule type="cellIs" dxfId="13" priority="3" operator="greaterThanOrEqual">
      <formula>62</formula>
    </cfRule>
  </conditionalFormatting>
  <conditionalFormatting sqref="F5:F9">
    <cfRule type="cellIs" dxfId="12" priority="4" operator="lessThan">
      <formula>62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9"/>
  <sheetViews>
    <sheetView workbookViewId="0">
      <selection activeCell="B2" sqref="B2:R21"/>
    </sheetView>
  </sheetViews>
  <sheetFormatPr defaultColWidth="14.42578125" defaultRowHeight="15.75" customHeight="1" x14ac:dyDescent="0.2"/>
  <cols>
    <col min="1" max="1" width="5.28515625" customWidth="1"/>
    <col min="2" max="2" width="24.140625" customWidth="1"/>
  </cols>
  <sheetData>
    <row r="1" spans="1:3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1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x14ac:dyDescent="0.2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7.75" customHeight="1" x14ac:dyDescent="0.2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">
      <c r="A5" s="17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">
      <c r="A6" s="17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2">
      <c r="A7" s="17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">
      <c r="A8" s="17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2">
      <c r="A9" s="17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x14ac:dyDescent="0.2">
      <c r="A10" s="17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2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2.75" x14ac:dyDescent="0.2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2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2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2">
      <c r="A18" s="15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2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x14ac:dyDescent="0.2">
      <c r="A20" s="1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x14ac:dyDescent="0.2">
      <c r="A21" s="1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</sheetData>
  <conditionalFormatting sqref="K5:K10">
    <cfRule type="cellIs" dxfId="11" priority="1" operator="lessThan">
      <formula>25</formula>
    </cfRule>
  </conditionalFormatting>
  <conditionalFormatting sqref="K5:K7">
    <cfRule type="cellIs" dxfId="10" priority="2" operator="greaterThan">
      <formula>25</formula>
    </cfRule>
  </conditionalFormatting>
  <conditionalFormatting sqref="F5:F10">
    <cfRule type="cellIs" dxfId="9" priority="3" operator="greaterThanOrEqual">
      <formula>62</formula>
    </cfRule>
  </conditionalFormatting>
  <conditionalFormatting sqref="F5:F10">
    <cfRule type="cellIs" dxfId="8" priority="4" operator="lessThan">
      <formula>62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9"/>
  <sheetViews>
    <sheetView workbookViewId="0">
      <selection activeCell="B2" sqref="B2:R17"/>
    </sheetView>
  </sheetViews>
  <sheetFormatPr defaultColWidth="14.42578125" defaultRowHeight="15.75" customHeight="1" x14ac:dyDescent="0.2"/>
  <cols>
    <col min="1" max="1" width="5.28515625" customWidth="1"/>
    <col min="2" max="2" width="24.140625" customWidth="1"/>
  </cols>
  <sheetData>
    <row r="1" spans="1:3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1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x14ac:dyDescent="0.2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x14ac:dyDescent="0.2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">
      <c r="A5" s="17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">
      <c r="A6" s="17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2">
      <c r="A7" s="17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">
      <c r="A8" s="17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2">
      <c r="A9" s="17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x14ac:dyDescent="0.2">
      <c r="A10" s="17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2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2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2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">
      <c r="A17" s="1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</sheetData>
  <conditionalFormatting sqref="K5:K10">
    <cfRule type="cellIs" dxfId="7" priority="1" operator="lessThan">
      <formula>25</formula>
    </cfRule>
  </conditionalFormatting>
  <conditionalFormatting sqref="K5:K7">
    <cfRule type="cellIs" dxfId="6" priority="2" operator="greaterThan">
      <formula>25</formula>
    </cfRule>
  </conditionalFormatting>
  <conditionalFormatting sqref="F5:F10">
    <cfRule type="cellIs" dxfId="5" priority="3" operator="greaterThanOrEqual">
      <formula>62</formula>
    </cfRule>
  </conditionalFormatting>
  <conditionalFormatting sqref="F5:F10">
    <cfRule type="cellIs" dxfId="4" priority="4" operator="lessThan">
      <formula>62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9"/>
  <sheetViews>
    <sheetView workbookViewId="0">
      <selection activeCell="B17" sqref="B17"/>
    </sheetView>
  </sheetViews>
  <sheetFormatPr defaultColWidth="14.42578125" defaultRowHeight="15.75" customHeight="1" x14ac:dyDescent="0.2"/>
  <cols>
    <col min="1" max="1" width="5.28515625" customWidth="1"/>
    <col min="2" max="2" width="24.140625" customWidth="1"/>
  </cols>
  <sheetData>
    <row r="1" spans="1:3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x14ac:dyDescent="0.2">
      <c r="A2" s="1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x14ac:dyDescent="0.2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x14ac:dyDescent="0.2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">
      <c r="A5" s="17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">
      <c r="A6" s="17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2">
      <c r="A7" s="17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">
      <c r="A8" s="17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2">
      <c r="A9" s="17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x14ac:dyDescent="0.2">
      <c r="A10" s="17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">
      <c r="A11" s="20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2">
      <c r="A12" s="1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">
      <c r="A13" s="1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">
      <c r="A14" s="1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2">
      <c r="A15" s="1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2">
      <c r="A16" s="15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">
      <c r="A17" s="1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ИЮНЬ 15-21</vt:lpstr>
      <vt:lpstr>ИЮНЬ 22-28</vt:lpstr>
      <vt:lpstr>ИЮНь 29-05</vt:lpstr>
      <vt:lpstr>ИЮЛЬ 06-12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Соболев Василий</cp:lastModifiedBy>
  <dcterms:modified xsi:type="dcterms:W3CDTF">2020-12-18T08:00:26Z</dcterms:modified>
</cp:coreProperties>
</file>