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g\1С НОМЕНКЛАТУРА\"/>
    </mc:Choice>
  </mc:AlternateContent>
  <xr:revisionPtr revIDLastSave="0" documentId="8_{13CEE28E-0B57-416F-8F19-D80BB5DCD238}" xr6:coauthVersionLast="46" xr6:coauthVersionMax="46" xr10:uidLastSave="{00000000-0000-0000-0000-000000000000}"/>
  <bookViews>
    <workbookView xWindow="-110" yWindow="-110" windowWidth="34620" windowHeight="14020" xr2:uid="{8011F721-D052-492B-A6AA-E19441CEF40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I36" i="1"/>
  <c r="I35" i="1"/>
  <c r="J35" i="1" s="1"/>
  <c r="H35" i="1"/>
  <c r="G35" i="1"/>
  <c r="F35" i="1"/>
  <c r="F32" i="1"/>
  <c r="I32" i="1" s="1"/>
  <c r="I30" i="1" s="1"/>
  <c r="H30" i="1"/>
  <c r="H17" i="1"/>
  <c r="H47" i="1" s="1"/>
  <c r="H50" i="1" s="1"/>
  <c r="G17" i="1"/>
  <c r="G47" i="1" s="1"/>
  <c r="J47" i="1" s="1"/>
  <c r="F17" i="1"/>
  <c r="F47" i="1" s="1"/>
  <c r="F50" i="1" s="1"/>
  <c r="I18" i="1"/>
  <c r="I17" i="1" s="1"/>
  <c r="E22" i="1"/>
  <c r="J46" i="1"/>
  <c r="I50" i="1"/>
  <c r="E50" i="1"/>
  <c r="F14" i="1"/>
  <c r="G14" i="1" s="1"/>
  <c r="G12" i="1" s="1"/>
  <c r="H12" i="1"/>
  <c r="G32" i="1" l="1"/>
  <c r="G30" i="1" s="1"/>
  <c r="G40" i="1" s="1"/>
  <c r="F30" i="1"/>
  <c r="F40" i="1" s="1"/>
  <c r="I40" i="1"/>
  <c r="H40" i="1"/>
  <c r="G22" i="1"/>
  <c r="J17" i="1"/>
  <c r="H22" i="1"/>
  <c r="G50" i="1"/>
  <c r="J50" i="1"/>
  <c r="I14" i="1"/>
  <c r="I12" i="1" s="1"/>
  <c r="I22" i="1" s="1"/>
  <c r="F12" i="1"/>
  <c r="F22" i="1" s="1"/>
  <c r="J40" i="1" l="1"/>
  <c r="J30" i="1"/>
  <c r="J22" i="1"/>
  <c r="J12" i="1"/>
</calcChain>
</file>

<file path=xl/sharedStrings.xml><?xml version="1.0" encoding="utf-8"?>
<sst xmlns="http://schemas.openxmlformats.org/spreadsheetml/2006/main" count="94" uniqueCount="62">
  <si>
    <t>Чек ККМ 0000-000921 от 17.02.2021 10:10:59</t>
  </si>
  <si>
    <t>Чек ККМ 0000-000922 от 17.02.2021 10:13:53</t>
  </si>
  <si>
    <t>Чек ККМ 0000-000923 от 17.02.2021 10:22:44</t>
  </si>
  <si>
    <t>Номер чека по ККМ</t>
  </si>
  <si>
    <t>Сумма чека</t>
  </si>
  <si>
    <t>Итого</t>
  </si>
  <si>
    <t>Чек ККМ на возврат 0000-000015 от 17.02.2021 10:09:17</t>
  </si>
  <si>
    <t>Дата начала</t>
  </si>
  <si>
    <t>Дата конца</t>
  </si>
  <si>
    <t>Вариант отчета</t>
  </si>
  <si>
    <t>Отчет по чекам</t>
  </si>
  <si>
    <t>Чеки ККМ</t>
  </si>
  <si>
    <t>При клике по чеку можно провалиться в документ чек</t>
  </si>
  <si>
    <t>Всего</t>
  </si>
  <si>
    <t>в т.ч. нал</t>
  </si>
  <si>
    <t>в т.ч. безнал</t>
  </si>
  <si>
    <t>Предоставлена скидка</t>
  </si>
  <si>
    <t>Сумма скидки</t>
  </si>
  <si>
    <t>% скидки</t>
  </si>
  <si>
    <t>Отчет всегда показывается</t>
  </si>
  <si>
    <t>Магазин №1</t>
  </si>
  <si>
    <t>Наличные на начало</t>
  </si>
  <si>
    <t>Период:</t>
  </si>
  <si>
    <t>17.02.2021 - 17.02.2021</t>
  </si>
  <si>
    <t>Продажи за период</t>
  </si>
  <si>
    <t>Выемка наличных</t>
  </si>
  <si>
    <t>Наличные на конец</t>
  </si>
  <si>
    <t>Магазин №2</t>
  </si>
  <si>
    <t>Магазин №3</t>
  </si>
  <si>
    <t>Магазин №4</t>
  </si>
  <si>
    <t>Магазин</t>
  </si>
  <si>
    <t>Если выемок несколько за период, то они суммируются</t>
  </si>
  <si>
    <t>Два варианта: По чекам, По номенклатуре  (В обоих случаях информация берется из чеков)</t>
  </si>
  <si>
    <t>Отчет выводится если выбран вариант отчета по чекам</t>
  </si>
  <si>
    <t>Кнопка "Сформировать"</t>
  </si>
  <si>
    <t>Номенклатура № 1</t>
  </si>
  <si>
    <t>Номенклатура № 2</t>
  </si>
  <si>
    <t>Номенклатура № 3</t>
  </si>
  <si>
    <t>Номенклатура № 4</t>
  </si>
  <si>
    <t>Возвраты отмечаются красным и выводятся со знаком минус</t>
  </si>
  <si>
    <t>Номенклатура отсортирована по алфавиту</t>
  </si>
  <si>
    <t>Дополнительно:</t>
  </si>
  <si>
    <t>1. У отчета должна быть возможность добавить его в избранное</t>
  </si>
  <si>
    <t>2. Если возможно: Приложение может быть выведено на 1C:монитор ERP</t>
  </si>
  <si>
    <t>Сводный отчет по магазинам</t>
  </si>
  <si>
    <t>Отчет по номенклатуре</t>
  </si>
  <si>
    <t>Детализация по магазину</t>
  </si>
  <si>
    <t>Можно выбрать группу подразделений, тогда раскрыты будут все магазины в данной группе.</t>
  </si>
  <si>
    <t>Сводный отчет в подвале выводится всегда</t>
  </si>
  <si>
    <t>Отчет выводится если выбран вариант отчета по чекам.</t>
  </si>
  <si>
    <t>Если детализацию оставить пустой, то все магазины будут сгруппированы</t>
  </si>
  <si>
    <t>При открытии отчета установлены даты текущего дня, потом можно менять</t>
  </si>
  <si>
    <t>При выборе детализация по магазину должны сгруппироваться все чеки или магазины кроме выбранного подразделения</t>
  </si>
  <si>
    <t>Выводится время когда сформирован отчет</t>
  </si>
  <si>
    <t xml:space="preserve">Время формирования отчета </t>
  </si>
  <si>
    <t>Чеки отсортированы по дате пробития</t>
  </si>
  <si>
    <t>Наименование Магазина - есть наименование подразделения</t>
  </si>
  <si>
    <t>Общая скидка по магазину является расчетной (смотри формулу в ячейке)</t>
  </si>
  <si>
    <t>Общая скидка по магазинам является расчетной (смотри формулу в ячейке)</t>
  </si>
  <si>
    <t>Скидки округляются до целых</t>
  </si>
  <si>
    <t>3. Настройки отчета по варианту отчета и детализации должны сохраняться после выхода из отчета</t>
  </si>
  <si>
    <t>4. Отчет формируется в одном окне с настройками, как и все стандартные отчеты 1С (новое окно не открывается)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</si>
</sst>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/>
    <xf numFmtId="0" fontId="6" fillId="0" borderId="5" xfId="0" applyFont="1" applyBorder="1" applyAlignment="1">
      <alignment horizontal="left"/>
    </xf>
    <xf numFmtId="0" fontId="4" fillId="0" borderId="5" xfId="1" applyNumberFormat="1" applyFont="1" applyBorder="1" applyAlignment="1">
      <alignment horizontal="left" vertical="center" wrapText="1" indent="1"/>
    </xf>
    <xf numFmtId="9" fontId="0" fillId="0" borderId="5" xfId="0" applyNumberFormat="1" applyBorder="1"/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0" fontId="0" fillId="2" borderId="5" xfId="0" applyFill="1" applyBorder="1"/>
    <xf numFmtId="9" fontId="0" fillId="2" borderId="5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1" fillId="0" borderId="5" xfId="0" applyFont="1" applyBorder="1"/>
    <xf numFmtId="0" fontId="0" fillId="0" borderId="0" xfId="0" applyFill="1"/>
    <xf numFmtId="0" fontId="0" fillId="0" borderId="0" xfId="0" applyBorder="1"/>
    <xf numFmtId="22" fontId="0" fillId="0" borderId="0" xfId="0" applyNumberFormat="1" applyAlignment="1">
      <alignment horizontal="left"/>
    </xf>
    <xf numFmtId="0" fontId="5" fillId="0" borderId="0" xfId="0" applyFont="1" applyAlignment="1">
      <alignment horizontal="left" indent="2"/>
    </xf>
    <xf numFmtId="0" fontId="5" fillId="0" borderId="8" xfId="0" applyFont="1" applyBorder="1" applyAlignment="1">
      <alignment horizontal="left" indent="2"/>
    </xf>
  </cellXfs>
  <cellStyles count="2">
    <cellStyle name="Обычный" xfId="0" builtinId="0"/>
    <cellStyle name="Обычный_Лист1" xfId="1" xr:uid="{57C95767-561C-4D8C-BFCB-DD369750B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ED6C-1B77-493E-A230-4D5DFA88593B}">
  <dimension ref="A1:W56"/>
  <sheetViews>
    <sheetView tabSelected="1" workbookViewId="0">
      <selection activeCell="F3" sqref="F3"/>
    </sheetView>
  </sheetViews>
  <sheetFormatPr defaultRowHeight="14.5" outlineLevelRow="1" x14ac:dyDescent="0.35"/>
  <cols>
    <col min="1" max="10" width="11.1796875" customWidth="1"/>
    <col min="11" max="11" width="1.81640625" customWidth="1"/>
    <col min="12" max="12" width="8.7265625" style="6"/>
  </cols>
  <sheetData>
    <row r="1" spans="1:23" ht="15" thickBot="1" x14ac:dyDescent="0.4">
      <c r="A1" s="2" t="s">
        <v>7</v>
      </c>
      <c r="B1" s="5">
        <v>44244</v>
      </c>
      <c r="C1" s="2" t="s">
        <v>8</v>
      </c>
      <c r="D1" s="5">
        <v>44244</v>
      </c>
      <c r="F1" t="s">
        <v>9</v>
      </c>
      <c r="H1" s="3"/>
      <c r="I1" s="4"/>
      <c r="L1" s="6" t="s">
        <v>51</v>
      </c>
    </row>
    <row r="2" spans="1:23" ht="15" thickBot="1" x14ac:dyDescent="0.4">
      <c r="L2" s="6" t="s">
        <v>32</v>
      </c>
    </row>
    <row r="3" spans="1:23" ht="15" thickBot="1" x14ac:dyDescent="0.4">
      <c r="A3" t="s">
        <v>46</v>
      </c>
      <c r="B3" s="28"/>
      <c r="D3" s="3" t="s">
        <v>20</v>
      </c>
      <c r="E3" s="4"/>
      <c r="H3" s="25" t="s">
        <v>34</v>
      </c>
      <c r="I3" s="26"/>
      <c r="L3" s="6" t="s">
        <v>48</v>
      </c>
    </row>
    <row r="4" spans="1:23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L4" s="6" t="s">
        <v>52</v>
      </c>
    </row>
    <row r="5" spans="1:23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L5" s="31" t="s">
        <v>47</v>
      </c>
    </row>
    <row r="6" spans="1:23" ht="15" thickBot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32" t="s">
        <v>50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35">
      <c r="A7" s="8" t="s">
        <v>10</v>
      </c>
      <c r="L7" s="6" t="s">
        <v>49</v>
      </c>
    </row>
    <row r="8" spans="1:23" x14ac:dyDescent="0.35">
      <c r="A8" s="8" t="s">
        <v>54</v>
      </c>
      <c r="D8" s="30">
        <v>44244.573055555556</v>
      </c>
      <c r="E8" s="30"/>
      <c r="L8" s="6" t="s">
        <v>53</v>
      </c>
    </row>
    <row r="9" spans="1:23" x14ac:dyDescent="0.35">
      <c r="A9" s="8" t="s">
        <v>22</v>
      </c>
      <c r="B9" t="s">
        <v>23</v>
      </c>
    </row>
    <row r="10" spans="1:23" s="1" customFormat="1" x14ac:dyDescent="0.35">
      <c r="A10" s="15" t="s">
        <v>11</v>
      </c>
      <c r="B10" s="15"/>
      <c r="C10" s="15"/>
      <c r="D10" s="15"/>
      <c r="E10" s="16" t="s">
        <v>3</v>
      </c>
      <c r="F10" s="16" t="s">
        <v>4</v>
      </c>
      <c r="G10" s="16"/>
      <c r="H10" s="16"/>
      <c r="I10" s="16" t="s">
        <v>16</v>
      </c>
      <c r="J10" s="16"/>
      <c r="L10" s="7"/>
    </row>
    <row r="11" spans="1:23" s="1" customFormat="1" ht="29" x14ac:dyDescent="0.35">
      <c r="A11" s="15"/>
      <c r="B11" s="15"/>
      <c r="C11" s="15"/>
      <c r="D11" s="15"/>
      <c r="E11" s="16"/>
      <c r="F11" s="17" t="s">
        <v>13</v>
      </c>
      <c r="G11" s="17" t="s">
        <v>14</v>
      </c>
      <c r="H11" s="17" t="s">
        <v>15</v>
      </c>
      <c r="I11" s="17" t="s">
        <v>17</v>
      </c>
      <c r="J11" s="17" t="s">
        <v>18</v>
      </c>
      <c r="L11" s="7"/>
    </row>
    <row r="12" spans="1:23" x14ac:dyDescent="0.35">
      <c r="A12" s="18" t="s">
        <v>20</v>
      </c>
      <c r="B12" s="18"/>
      <c r="C12" s="18"/>
      <c r="D12" s="18"/>
      <c r="E12" s="19"/>
      <c r="F12" s="19">
        <f>SUM(F13:F16)</f>
        <v>4900</v>
      </c>
      <c r="G12" s="19">
        <f>SUM(G13:G16)</f>
        <v>2200</v>
      </c>
      <c r="H12" s="19">
        <f>SUM(H13:H16)</f>
        <v>2700</v>
      </c>
      <c r="I12" s="19">
        <f>SUM(I13:I16)</f>
        <v>100</v>
      </c>
      <c r="J12" s="20">
        <f>I12/(I12+F12)</f>
        <v>0.02</v>
      </c>
      <c r="L12" s="6" t="s">
        <v>57</v>
      </c>
    </row>
    <row r="13" spans="1:23" outlineLevel="1" x14ac:dyDescent="0.35">
      <c r="A13" s="13" t="s">
        <v>0</v>
      </c>
      <c r="B13" s="13"/>
      <c r="C13" s="13"/>
      <c r="D13" s="13"/>
      <c r="E13" s="11">
        <v>15637</v>
      </c>
      <c r="F13" s="11">
        <v>1000</v>
      </c>
      <c r="G13" s="11">
        <v>600</v>
      </c>
      <c r="H13" s="11">
        <v>400</v>
      </c>
      <c r="I13" s="11"/>
      <c r="J13" s="14"/>
      <c r="L13" s="6" t="s">
        <v>55</v>
      </c>
    </row>
    <row r="14" spans="1:23" outlineLevel="1" x14ac:dyDescent="0.35">
      <c r="A14" s="13" t="s">
        <v>1</v>
      </c>
      <c r="B14" s="13"/>
      <c r="C14" s="13"/>
      <c r="D14" s="13"/>
      <c r="E14" s="11">
        <v>15638</v>
      </c>
      <c r="F14" s="11">
        <f>2000*(1-J14)</f>
        <v>1900</v>
      </c>
      <c r="G14" s="11">
        <f>F14</f>
        <v>1900</v>
      </c>
      <c r="H14" s="11"/>
      <c r="I14" s="11">
        <f>F14/(1-J14)*J14</f>
        <v>100</v>
      </c>
      <c r="J14" s="14">
        <v>0.05</v>
      </c>
    </row>
    <row r="15" spans="1:23" outlineLevel="1" x14ac:dyDescent="0.35">
      <c r="A15" s="13" t="s">
        <v>2</v>
      </c>
      <c r="B15" s="13"/>
      <c r="C15" s="13"/>
      <c r="D15" s="13"/>
      <c r="E15" s="11">
        <v>15639</v>
      </c>
      <c r="F15" s="11">
        <v>2500</v>
      </c>
      <c r="G15" s="11"/>
      <c r="H15" s="11">
        <v>2500</v>
      </c>
      <c r="I15" s="11"/>
      <c r="J15" s="14"/>
      <c r="L15" s="6" t="s">
        <v>12</v>
      </c>
    </row>
    <row r="16" spans="1:23" outlineLevel="1" x14ac:dyDescent="0.35">
      <c r="A16" s="13" t="s">
        <v>6</v>
      </c>
      <c r="B16" s="13"/>
      <c r="C16" s="13"/>
      <c r="D16" s="13"/>
      <c r="E16" s="11">
        <v>15640</v>
      </c>
      <c r="F16" s="27">
        <v>-500</v>
      </c>
      <c r="G16" s="27">
        <v>-300</v>
      </c>
      <c r="H16" s="27">
        <v>-200</v>
      </c>
      <c r="I16" s="11"/>
      <c r="J16" s="14"/>
      <c r="L16" s="6" t="s">
        <v>39</v>
      </c>
    </row>
    <row r="17" spans="1:12" x14ac:dyDescent="0.35">
      <c r="A17" s="18" t="s">
        <v>27</v>
      </c>
      <c r="B17" s="18"/>
      <c r="C17" s="18"/>
      <c r="D17" s="18"/>
      <c r="E17" s="19"/>
      <c r="F17" s="19">
        <f>SUM(F18:F21)</f>
        <v>1800</v>
      </c>
      <c r="G17" s="19">
        <f>SUM(G18:G21)</f>
        <v>500</v>
      </c>
      <c r="H17" s="19">
        <f>SUM(H18:H21)</f>
        <v>1300</v>
      </c>
      <c r="I17" s="19">
        <f>SUM(I18:I21)</f>
        <v>200</v>
      </c>
      <c r="J17" s="20">
        <f>I17/(I17+F17)</f>
        <v>0.1</v>
      </c>
      <c r="L17" s="6" t="s">
        <v>56</v>
      </c>
    </row>
    <row r="18" spans="1:12" outlineLevel="1" x14ac:dyDescent="0.35">
      <c r="A18" s="13" t="s">
        <v>0</v>
      </c>
      <c r="B18" s="13"/>
      <c r="C18" s="13"/>
      <c r="D18" s="13"/>
      <c r="E18" s="11">
        <v>10350</v>
      </c>
      <c r="F18" s="11">
        <v>1800</v>
      </c>
      <c r="G18" s="11">
        <v>500</v>
      </c>
      <c r="H18" s="11">
        <v>1300</v>
      </c>
      <c r="I18" s="11">
        <f>F18/(1-J18)*J18</f>
        <v>200</v>
      </c>
      <c r="J18" s="14">
        <v>0.1</v>
      </c>
      <c r="L18" s="6" t="s">
        <v>59</v>
      </c>
    </row>
    <row r="19" spans="1:12" outlineLevel="1" x14ac:dyDescent="0.35">
      <c r="A19" s="13" t="s">
        <v>1</v>
      </c>
      <c r="B19" s="13"/>
      <c r="C19" s="13"/>
      <c r="D19" s="13"/>
      <c r="E19" s="11"/>
      <c r="F19" s="11"/>
      <c r="G19" s="11"/>
      <c r="H19" s="11"/>
      <c r="I19" s="11"/>
      <c r="J19" s="14"/>
    </row>
    <row r="20" spans="1:12" outlineLevel="1" x14ac:dyDescent="0.35">
      <c r="A20" s="13" t="s">
        <v>2</v>
      </c>
      <c r="B20" s="13"/>
      <c r="C20" s="13"/>
      <c r="D20" s="13"/>
      <c r="E20" s="11"/>
      <c r="F20" s="11"/>
      <c r="G20" s="11"/>
      <c r="H20" s="11"/>
      <c r="I20" s="11"/>
      <c r="J20" s="14"/>
    </row>
    <row r="21" spans="1:12" outlineLevel="1" x14ac:dyDescent="0.35">
      <c r="A21" s="13" t="s">
        <v>6</v>
      </c>
      <c r="B21" s="13"/>
      <c r="C21" s="13"/>
      <c r="D21" s="13"/>
      <c r="E21" s="11"/>
      <c r="F21" s="11"/>
      <c r="G21" s="11"/>
      <c r="H21" s="11"/>
      <c r="I21" s="11"/>
      <c r="J21" s="14"/>
    </row>
    <row r="22" spans="1:12" x14ac:dyDescent="0.35">
      <c r="A22" s="21" t="s">
        <v>5</v>
      </c>
      <c r="B22" s="22"/>
      <c r="C22" s="22"/>
      <c r="D22" s="23"/>
      <c r="E22" s="19">
        <f>SUM(E12+E17)</f>
        <v>0</v>
      </c>
      <c r="F22" s="19">
        <f t="shared" ref="F22:I22" si="0">SUM(F12+F17)</f>
        <v>6700</v>
      </c>
      <c r="G22" s="19">
        <f t="shared" si="0"/>
        <v>2700</v>
      </c>
      <c r="H22" s="19">
        <f t="shared" si="0"/>
        <v>4000</v>
      </c>
      <c r="I22" s="19">
        <f t="shared" si="0"/>
        <v>300</v>
      </c>
      <c r="J22" s="20">
        <f>I22/(I22+F22)</f>
        <v>4.2857142857142858E-2</v>
      </c>
      <c r="L22" s="6" t="s">
        <v>58</v>
      </c>
    </row>
    <row r="25" spans="1:12" x14ac:dyDescent="0.35">
      <c r="A25" s="8" t="s">
        <v>45</v>
      </c>
      <c r="L25" s="6" t="s">
        <v>33</v>
      </c>
    </row>
    <row r="26" spans="1:12" x14ac:dyDescent="0.35">
      <c r="A26" s="8" t="s">
        <v>54</v>
      </c>
      <c r="D26" s="30">
        <v>44244.573055555556</v>
      </c>
      <c r="E26" s="30"/>
    </row>
    <row r="27" spans="1:12" x14ac:dyDescent="0.35">
      <c r="A27" s="8" t="s">
        <v>22</v>
      </c>
      <c r="B27" t="s">
        <v>23</v>
      </c>
    </row>
    <row r="28" spans="1:12" s="1" customFormat="1" x14ac:dyDescent="0.35">
      <c r="A28" s="15" t="s">
        <v>11</v>
      </c>
      <c r="B28" s="15"/>
      <c r="C28" s="15"/>
      <c r="D28" s="15"/>
      <c r="E28" s="16" t="s">
        <v>3</v>
      </c>
      <c r="F28" s="16" t="s">
        <v>4</v>
      </c>
      <c r="G28" s="16"/>
      <c r="H28" s="16"/>
      <c r="I28" s="16" t="s">
        <v>16</v>
      </c>
      <c r="J28" s="16"/>
      <c r="L28" s="7"/>
    </row>
    <row r="29" spans="1:12" s="1" customFormat="1" ht="29" x14ac:dyDescent="0.35">
      <c r="A29" s="15"/>
      <c r="B29" s="15"/>
      <c r="C29" s="15"/>
      <c r="D29" s="15"/>
      <c r="E29" s="16"/>
      <c r="F29" s="17" t="s">
        <v>13</v>
      </c>
      <c r="G29" s="17" t="s">
        <v>14</v>
      </c>
      <c r="H29" s="17" t="s">
        <v>15</v>
      </c>
      <c r="I29" s="17" t="s">
        <v>17</v>
      </c>
      <c r="J29" s="17" t="s">
        <v>18</v>
      </c>
      <c r="L29" s="7"/>
    </row>
    <row r="30" spans="1:12" x14ac:dyDescent="0.35">
      <c r="A30" s="18" t="s">
        <v>20</v>
      </c>
      <c r="B30" s="18"/>
      <c r="C30" s="18"/>
      <c r="D30" s="18"/>
      <c r="E30" s="19"/>
      <c r="F30" s="19">
        <f>SUM(F31:F34)</f>
        <v>4900</v>
      </c>
      <c r="G30" s="19">
        <f>SUM(G31:G34)</f>
        <v>2200</v>
      </c>
      <c r="H30" s="19">
        <f>SUM(H31:H34)</f>
        <v>2700</v>
      </c>
      <c r="I30" s="19">
        <f>SUM(I31:I34)</f>
        <v>100</v>
      </c>
      <c r="J30" s="20">
        <f>I30/(I30+F30)</f>
        <v>0.02</v>
      </c>
    </row>
    <row r="31" spans="1:12" outlineLevel="1" x14ac:dyDescent="0.35">
      <c r="A31" s="13" t="s">
        <v>35</v>
      </c>
      <c r="B31" s="13"/>
      <c r="C31" s="13"/>
      <c r="D31" s="13"/>
      <c r="E31" s="11">
        <v>15637</v>
      </c>
      <c r="F31" s="11">
        <v>1000</v>
      </c>
      <c r="G31" s="11">
        <v>600</v>
      </c>
      <c r="H31" s="11">
        <v>400</v>
      </c>
      <c r="I31" s="11"/>
      <c r="J31" s="14"/>
      <c r="L31" s="6" t="s">
        <v>40</v>
      </c>
    </row>
    <row r="32" spans="1:12" ht="14.5" customHeight="1" outlineLevel="1" x14ac:dyDescent="0.35">
      <c r="A32" s="13" t="s">
        <v>36</v>
      </c>
      <c r="B32" s="13"/>
      <c r="C32" s="13"/>
      <c r="D32" s="13"/>
      <c r="E32" s="11">
        <v>15638</v>
      </c>
      <c r="F32" s="11">
        <f>2000*(1-J32)</f>
        <v>1900</v>
      </c>
      <c r="G32" s="11">
        <f>F32</f>
        <v>1900</v>
      </c>
      <c r="H32" s="11"/>
      <c r="I32" s="11">
        <f>F32/(1-J32)*J32</f>
        <v>100</v>
      </c>
      <c r="J32" s="14">
        <v>0.05</v>
      </c>
    </row>
    <row r="33" spans="1:12" ht="14.5" customHeight="1" outlineLevel="1" x14ac:dyDescent="0.35">
      <c r="A33" s="13" t="s">
        <v>37</v>
      </c>
      <c r="B33" s="13"/>
      <c r="C33" s="13"/>
      <c r="D33" s="13"/>
      <c r="E33" s="11">
        <v>15639</v>
      </c>
      <c r="F33" s="11">
        <v>2500</v>
      </c>
      <c r="G33" s="11"/>
      <c r="H33" s="11">
        <v>2500</v>
      </c>
      <c r="I33" s="11"/>
      <c r="J33" s="14"/>
    </row>
    <row r="34" spans="1:12" outlineLevel="1" x14ac:dyDescent="0.35">
      <c r="A34" s="13" t="s">
        <v>38</v>
      </c>
      <c r="B34" s="13"/>
      <c r="C34" s="13"/>
      <c r="D34" s="13"/>
      <c r="E34" s="11">
        <v>15640</v>
      </c>
      <c r="F34" s="27">
        <v>-500</v>
      </c>
      <c r="G34" s="27">
        <v>-300</v>
      </c>
      <c r="H34" s="27">
        <v>-200</v>
      </c>
      <c r="I34" s="11"/>
      <c r="J34" s="14"/>
    </row>
    <row r="35" spans="1:12" x14ac:dyDescent="0.35">
      <c r="A35" s="18" t="s">
        <v>27</v>
      </c>
      <c r="B35" s="18"/>
      <c r="C35" s="18"/>
      <c r="D35" s="18"/>
      <c r="E35" s="19"/>
      <c r="F35" s="19">
        <f>SUM(F36:F39)</f>
        <v>1800</v>
      </c>
      <c r="G35" s="19">
        <f>SUM(G36:G39)</f>
        <v>500</v>
      </c>
      <c r="H35" s="19">
        <f>SUM(H36:H39)</f>
        <v>1300</v>
      </c>
      <c r="I35" s="19">
        <f>SUM(I36:I39)</f>
        <v>200</v>
      </c>
      <c r="J35" s="20">
        <f>I35/(I35+F35)</f>
        <v>0.1</v>
      </c>
    </row>
    <row r="36" spans="1:12" ht="14.5" customHeight="1" outlineLevel="1" x14ac:dyDescent="0.35">
      <c r="A36" s="13" t="s">
        <v>35</v>
      </c>
      <c r="B36" s="13"/>
      <c r="C36" s="13"/>
      <c r="D36" s="13"/>
      <c r="E36" s="11">
        <v>10350</v>
      </c>
      <c r="F36" s="11">
        <v>1800</v>
      </c>
      <c r="G36" s="11">
        <v>500</v>
      </c>
      <c r="H36" s="11">
        <v>1300</v>
      </c>
      <c r="I36" s="11">
        <f>F36/(1-J36)*J36</f>
        <v>200</v>
      </c>
      <c r="J36" s="14">
        <v>0.1</v>
      </c>
    </row>
    <row r="37" spans="1:12" ht="14.5" customHeight="1" outlineLevel="1" x14ac:dyDescent="0.35">
      <c r="A37" s="13" t="s">
        <v>36</v>
      </c>
      <c r="B37" s="13"/>
      <c r="C37" s="13"/>
      <c r="D37" s="13"/>
      <c r="E37" s="11"/>
      <c r="F37" s="11"/>
      <c r="G37" s="11"/>
      <c r="H37" s="11"/>
      <c r="I37" s="11"/>
      <c r="J37" s="14"/>
    </row>
    <row r="38" spans="1:12" ht="14.5" customHeight="1" outlineLevel="1" x14ac:dyDescent="0.35">
      <c r="A38" s="13" t="s">
        <v>37</v>
      </c>
      <c r="B38" s="13"/>
      <c r="C38" s="13"/>
      <c r="D38" s="13"/>
      <c r="E38" s="11"/>
      <c r="F38" s="11"/>
      <c r="G38" s="11"/>
      <c r="H38" s="11"/>
      <c r="I38" s="11"/>
      <c r="J38" s="14"/>
    </row>
    <row r="39" spans="1:12" ht="14.5" customHeight="1" outlineLevel="1" x14ac:dyDescent="0.35">
      <c r="A39" s="13" t="s">
        <v>38</v>
      </c>
      <c r="B39" s="13"/>
      <c r="C39" s="13"/>
      <c r="D39" s="13"/>
      <c r="E39" s="11"/>
      <c r="F39" s="11"/>
      <c r="G39" s="11"/>
      <c r="H39" s="11"/>
      <c r="I39" s="11"/>
      <c r="J39" s="14"/>
    </row>
    <row r="40" spans="1:12" x14ac:dyDescent="0.35">
      <c r="A40" s="21" t="s">
        <v>5</v>
      </c>
      <c r="B40" s="22"/>
      <c r="C40" s="22"/>
      <c r="D40" s="23"/>
      <c r="E40" s="19">
        <f>SUM(E30+E35)</f>
        <v>0</v>
      </c>
      <c r="F40" s="19">
        <f t="shared" ref="F40:I40" si="1">SUM(F30+F35)</f>
        <v>6700</v>
      </c>
      <c r="G40" s="19">
        <f t="shared" si="1"/>
        <v>2700</v>
      </c>
      <c r="H40" s="19">
        <f t="shared" si="1"/>
        <v>4000</v>
      </c>
      <c r="I40" s="19">
        <f t="shared" si="1"/>
        <v>300</v>
      </c>
      <c r="J40" s="20">
        <f>I40/(I40+F40)</f>
        <v>4.2857142857142858E-2</v>
      </c>
    </row>
    <row r="42" spans="1:12" x14ac:dyDescent="0.35">
      <c r="A42" s="8" t="s">
        <v>44</v>
      </c>
      <c r="L42" s="6" t="s">
        <v>19</v>
      </c>
    </row>
    <row r="43" spans="1:12" x14ac:dyDescent="0.35">
      <c r="A43" s="8" t="s">
        <v>22</v>
      </c>
      <c r="B43" t="s">
        <v>23</v>
      </c>
    </row>
    <row r="44" spans="1:12" s="9" customFormat="1" x14ac:dyDescent="0.35">
      <c r="A44" s="16" t="s">
        <v>30</v>
      </c>
      <c r="B44" s="16"/>
      <c r="C44" s="16"/>
      <c r="D44" s="16"/>
      <c r="E44" s="16" t="s">
        <v>21</v>
      </c>
      <c r="F44" s="16" t="s">
        <v>24</v>
      </c>
      <c r="G44" s="16"/>
      <c r="H44" s="16"/>
      <c r="I44" s="16" t="s">
        <v>25</v>
      </c>
      <c r="J44" s="16" t="s">
        <v>26</v>
      </c>
      <c r="L44" s="6" t="s">
        <v>31</v>
      </c>
    </row>
    <row r="45" spans="1:12" s="9" customFormat="1" ht="29" x14ac:dyDescent="0.35">
      <c r="A45" s="16"/>
      <c r="B45" s="16"/>
      <c r="C45" s="16"/>
      <c r="D45" s="16"/>
      <c r="E45" s="16"/>
      <c r="F45" s="17" t="s">
        <v>13</v>
      </c>
      <c r="G45" s="17" t="s">
        <v>14</v>
      </c>
      <c r="H45" s="17" t="s">
        <v>15</v>
      </c>
      <c r="I45" s="16"/>
      <c r="J45" s="16"/>
      <c r="L45" s="10"/>
    </row>
    <row r="46" spans="1:12" x14ac:dyDescent="0.35">
      <c r="A46" s="12" t="s">
        <v>20</v>
      </c>
      <c r="B46" s="12"/>
      <c r="C46" s="12"/>
      <c r="D46" s="12"/>
      <c r="E46" s="11">
        <v>850</v>
      </c>
      <c r="F46" s="11">
        <v>4900</v>
      </c>
      <c r="G46" s="11">
        <v>2200</v>
      </c>
      <c r="H46" s="11">
        <v>2700</v>
      </c>
      <c r="I46" s="11">
        <v>2500</v>
      </c>
      <c r="J46" s="11">
        <f>E46+G46-I46</f>
        <v>550</v>
      </c>
    </row>
    <row r="47" spans="1:12" x14ac:dyDescent="0.35">
      <c r="A47" s="12" t="s">
        <v>27</v>
      </c>
      <c r="B47" s="12"/>
      <c r="C47" s="12"/>
      <c r="D47" s="12"/>
      <c r="E47" s="11">
        <v>583</v>
      </c>
      <c r="F47" s="11">
        <f>F17</f>
        <v>1800</v>
      </c>
      <c r="G47" s="11">
        <f>G17</f>
        <v>500</v>
      </c>
      <c r="H47" s="11">
        <f>H17</f>
        <v>1300</v>
      </c>
      <c r="I47" s="11">
        <v>700</v>
      </c>
      <c r="J47" s="11">
        <f>E47+G47-I47</f>
        <v>383</v>
      </c>
    </row>
    <row r="48" spans="1:12" x14ac:dyDescent="0.35">
      <c r="A48" s="12" t="s">
        <v>28</v>
      </c>
      <c r="B48" s="12"/>
      <c r="C48" s="12"/>
      <c r="D48" s="12"/>
      <c r="E48" s="11"/>
      <c r="F48" s="11"/>
      <c r="G48" s="11"/>
      <c r="H48" s="11"/>
      <c r="I48" s="11"/>
      <c r="J48" s="11"/>
    </row>
    <row r="49" spans="1:10" x14ac:dyDescent="0.35">
      <c r="A49" s="12" t="s">
        <v>29</v>
      </c>
      <c r="B49" s="12"/>
      <c r="C49" s="12"/>
      <c r="D49" s="12"/>
      <c r="E49" s="11"/>
      <c r="F49" s="11"/>
      <c r="G49" s="11"/>
      <c r="H49" s="11"/>
      <c r="I49" s="11"/>
      <c r="J49" s="11"/>
    </row>
    <row r="50" spans="1:10" x14ac:dyDescent="0.35">
      <c r="A50" s="18" t="s">
        <v>5</v>
      </c>
      <c r="B50" s="18"/>
      <c r="C50" s="18"/>
      <c r="D50" s="18"/>
      <c r="E50" s="19">
        <f>SUM(E46:E49)</f>
        <v>1433</v>
      </c>
      <c r="F50" s="19">
        <f t="shared" ref="F50:J50" si="2">SUM(F46:F49)</f>
        <v>6700</v>
      </c>
      <c r="G50" s="19">
        <f t="shared" si="2"/>
        <v>2700</v>
      </c>
      <c r="H50" s="19">
        <f t="shared" si="2"/>
        <v>4000</v>
      </c>
      <c r="I50" s="19">
        <f t="shared" si="2"/>
        <v>3200</v>
      </c>
      <c r="J50" s="19">
        <f t="shared" si="2"/>
        <v>933</v>
      </c>
    </row>
    <row r="52" spans="1:10" x14ac:dyDescent="0.35">
      <c r="A52" t="s">
        <v>41</v>
      </c>
    </row>
    <row r="53" spans="1:10" x14ac:dyDescent="0.35">
      <c r="A53" t="s">
        <v>42</v>
      </c>
    </row>
    <row r="54" spans="1:10" x14ac:dyDescent="0.35">
      <c r="A54" t="s">
        <v>43</v>
      </c>
    </row>
    <row r="55" spans="1:10" x14ac:dyDescent="0.35">
      <c r="A55" t="s">
        <v>60</v>
      </c>
    </row>
    <row r="56" spans="1:10" x14ac:dyDescent="0.35">
      <c r="A56" t="s">
        <v>61</v>
      </c>
    </row>
  </sheetData>
  <mergeCells count="42">
    <mergeCell ref="A36:D36"/>
    <mergeCell ref="A37:D37"/>
    <mergeCell ref="A38:D38"/>
    <mergeCell ref="A39:D39"/>
    <mergeCell ref="A40:D40"/>
    <mergeCell ref="D8:E8"/>
    <mergeCell ref="D26:E26"/>
    <mergeCell ref="A30:D30"/>
    <mergeCell ref="A31:D31"/>
    <mergeCell ref="A32:D32"/>
    <mergeCell ref="A33:D33"/>
    <mergeCell ref="A34:D34"/>
    <mergeCell ref="A35:D35"/>
    <mergeCell ref="A49:D49"/>
    <mergeCell ref="A50:D50"/>
    <mergeCell ref="A28:D29"/>
    <mergeCell ref="E28:E29"/>
    <mergeCell ref="F28:H28"/>
    <mergeCell ref="I28:J28"/>
    <mergeCell ref="A19:D19"/>
    <mergeCell ref="A20:D20"/>
    <mergeCell ref="A21:D21"/>
    <mergeCell ref="A12:D12"/>
    <mergeCell ref="A17:D17"/>
    <mergeCell ref="A22:D22"/>
    <mergeCell ref="F44:H44"/>
    <mergeCell ref="E44:E45"/>
    <mergeCell ref="I44:I45"/>
    <mergeCell ref="J44:J45"/>
    <mergeCell ref="A18:D18"/>
    <mergeCell ref="A44:D45"/>
    <mergeCell ref="A46:D46"/>
    <mergeCell ref="A47:D47"/>
    <mergeCell ref="A48:D48"/>
    <mergeCell ref="A13:D13"/>
    <mergeCell ref="A14:D14"/>
    <mergeCell ref="A15:D15"/>
    <mergeCell ref="A16:D16"/>
    <mergeCell ref="F10:H10"/>
    <mergeCell ref="I10:J10"/>
    <mergeCell ref="E10:E11"/>
    <mergeCell ref="A10:D11"/>
  </mergeCells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MIf</dc:creator>
  <cp:lastModifiedBy>Rom MIf</cp:lastModifiedBy>
  <dcterms:created xsi:type="dcterms:W3CDTF">2021-02-17T08:40:57Z</dcterms:created>
  <dcterms:modified xsi:type="dcterms:W3CDTF">2021-02-17T11:54:10Z</dcterms:modified>
</cp:coreProperties>
</file>