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451"/>
  </bookViews>
  <sheets>
    <sheet name="Отчет" sheetId="4" r:id="rId1"/>
  </sheets>
  <calcPr calcId="125725"/>
</workbook>
</file>

<file path=xl/calcChain.xml><?xml version="1.0" encoding="utf-8"?>
<calcChain xmlns="http://schemas.openxmlformats.org/spreadsheetml/2006/main">
  <c r="F302" i="4"/>
  <c r="F295"/>
  <c r="F288"/>
  <c r="F366"/>
  <c r="F363"/>
  <c r="F328"/>
  <c r="F342" s="1"/>
  <c r="F244"/>
  <c r="F232"/>
  <c r="F221"/>
  <c r="F198"/>
  <c r="F51"/>
  <c r="F34"/>
  <c r="F30"/>
  <c r="F9"/>
  <c r="F8" l="1"/>
  <c r="F47" s="1"/>
  <c r="F243"/>
  <c r="F50"/>
  <c r="F311" l="1"/>
  <c r="F373" s="1"/>
</calcChain>
</file>

<file path=xl/comments1.xml><?xml version="1.0" encoding="utf-8"?>
<comments xmlns="http://schemas.openxmlformats.org/spreadsheetml/2006/main">
  <authors>
    <author>A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Начальная дата - задается пользователем в явном виде.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Конечная дата - задается пользователем в настройках отчета в явном виде. В этом столбце - реальные суммы, которые должны появиться в Отчете на 30.09.21 г.</t>
        </r>
      </text>
    </comment>
    <comment ref="G6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Входят все субсчета 67-го счета. Нет смысла перечислять их по отдельности
</t>
        </r>
      </text>
    </comment>
    <comment ref="N6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Входят все субсчета 67-го счета. Нет смысла перечислять их по отдельности
</t>
        </r>
      </text>
    </comment>
    <comment ref="A354" authorId="0">
      <text>
        <r>
          <rPr>
            <b/>
            <sz val="9"/>
            <color indexed="81"/>
            <rFont val="Tahoma"/>
            <family val="2"/>
            <charset val="204"/>
          </rPr>
          <t>Без группировки по юридическим лицам группы компании (без группировки Т8, НТЦ, Сенсор, Фрактал)</t>
        </r>
      </text>
    </comment>
    <comment ref="G35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Входят все субсчета 67-го счета. Нет смысла перечислять их по отдельности
</t>
        </r>
      </text>
    </comment>
    <comment ref="N35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Входят все субсчета 67-го счета. Нет смысла перечислять их по отдельности
</t>
        </r>
      </text>
    </comment>
    <comment ref="A360" authorId="0">
      <text>
        <r>
          <rPr>
            <b/>
            <sz val="9"/>
            <color indexed="81"/>
            <rFont val="Tahoma"/>
            <family val="2"/>
            <charset val="204"/>
          </rPr>
          <t>Без группировки по юридическим лицам группы компании (без группировки Т8, НТЦ, Сенсор, Фрактал)</t>
        </r>
      </text>
    </comment>
  </commentList>
</comments>
</file>

<file path=xl/sharedStrings.xml><?xml version="1.0" encoding="utf-8"?>
<sst xmlns="http://schemas.openxmlformats.org/spreadsheetml/2006/main" count="420" uniqueCount="288">
  <si>
    <t>Т8</t>
  </si>
  <si>
    <t>ДС60.02 + ДС60.22 + ДС60.32</t>
  </si>
  <si>
    <t>Контрагенты</t>
  </si>
  <si>
    <t>Работники организации</t>
  </si>
  <si>
    <t>ДС73.01</t>
  </si>
  <si>
    <t>КС63 + ДС76.02 + ДС76.22 + ДС76.32</t>
  </si>
  <si>
    <t>КС60.01 + КС60.21 + КС60.31</t>
  </si>
  <si>
    <t>КС67.01 + КС67.21 + КС67.03 + КС67.23 + КС67.05 + КС67.25</t>
  </si>
  <si>
    <t>Банковские счета</t>
  </si>
  <si>
    <t>ДС62.03 + ДС76.05 + ДС76.25 + ДС76.35 + ДС76.09 + ДС76.29 + ДС76.39 + ДС76.06 + ДС76.26 + ДС76.36 + Д76.К + ДС76.07.2 + ДС76.27.2 + ДС76.37.2 + ДС76.13 + ДС76.14</t>
  </si>
  <si>
    <t>Из Строки1230</t>
  </si>
  <si>
    <t>Из Строки1520</t>
  </si>
  <si>
    <t>КС60.03 + КС76.05 + КС76.25 + КС76.35 + КС76.06 + КС76.26 + КС76.36 + КС76.09 + КС76.29 + КС76.39 + КС76.07.2 + КС76.27.2 + КС76.37.2 + КС76.К</t>
  </si>
  <si>
    <t>Из Строки1240</t>
  </si>
  <si>
    <t>Из Строки1410</t>
  </si>
  <si>
    <t>Из Строки1510</t>
  </si>
  <si>
    <t>ДС58.03</t>
  </si>
  <si>
    <t>ДС55.03 + ДС55.23</t>
  </si>
  <si>
    <t>КС66 + КС67.02 + КС67.04 + КС67.22 + КС67.24 + КС67.06 + КС67.26</t>
  </si>
  <si>
    <t>= - (КС60.01 + КС60.21 + КС60.31)</t>
  </si>
  <si>
    <t>=  ДС60.02 + ДС60.22 + ДС60.32</t>
  </si>
  <si>
    <t>= - (КС62.02 + КС62.22 + КС62.32)</t>
  </si>
  <si>
    <t xml:space="preserve"> = ДС62.01 + ДС62.21 + ДС62.31 + ДС76.08 + ДС76.28 + ДС76.38 + ДС46</t>
  </si>
  <si>
    <t>= - (КС60.03 + КС76.05 + КС76.25 + КС76.35 + КС76.06 + КС76.26 + КС76.36 + КС76.09 + КС76.29 + КС76.39 + КС76.07.2 + КС76.27.2 + КС76.37.2 + КС76.К)</t>
  </si>
  <si>
    <t>= КС63</t>
  </si>
  <si>
    <t>= ДС55.03 + ДС55.23</t>
  </si>
  <si>
    <t>= - (КС66 + КС67)</t>
  </si>
  <si>
    <t>= ДС73.01 + ДС58.03</t>
  </si>
  <si>
    <t>= ДС62.03 + ДС76.02 + ДС76.22 + ДС76.32 + ДС76.05 + ДС76.25 + ДС76.35 + ДС76.09 + ДС76.29 + ДС76.39 + ДС76.06 + ДС76.26 + ДС76.36 + Д76.К + ДС76.07.2 + ДС76.27.2 + ДС76.37.2 + ДС76.13 + ДС76.14</t>
  </si>
  <si>
    <t>ПРОГРЕСС ООО</t>
  </si>
  <si>
    <t>СПБ ООО</t>
  </si>
  <si>
    <t>РЕСУРСЫ ЯМАЛА ГКУ</t>
  </si>
  <si>
    <t>Ростелеком ПАО</t>
  </si>
  <si>
    <t>ТЕХНОЛОГИЯ ООО</t>
  </si>
  <si>
    <t>АВТОМАТИКА-С ООО НПП</t>
  </si>
  <si>
    <t>ТЕХНОГРАД ООО</t>
  </si>
  <si>
    <t>БИ БИ ЭС ГРУПП ООО</t>
  </si>
  <si>
    <t>ТРИАЛИНК ГРУП ООО</t>
  </si>
  <si>
    <t>ДИПСТРОЙСЕРВИС АО</t>
  </si>
  <si>
    <t>СМАРТС АО</t>
  </si>
  <si>
    <t>РТИ АО</t>
  </si>
  <si>
    <t>РУСТЕЛЕПОРТ ООО</t>
  </si>
  <si>
    <t>СИБКОМ АО</t>
  </si>
  <si>
    <t>Архангельский филиал ПАО "Ростелеком"</t>
  </si>
  <si>
    <t>ООО "Газпром телеком"/ООО "Газпром связь"</t>
  </si>
  <si>
    <t>ТРУБОПРОВОДНЫЕ СИСТЕМЫ И ТЕХНОЛОГИИ ЗАО</t>
  </si>
  <si>
    <t>МИЛТИ ООО</t>
  </si>
  <si>
    <t>Quanteq Sdn Bhd</t>
  </si>
  <si>
    <t>КДИ АО</t>
  </si>
  <si>
    <t>Алтайский филиал ПАО "Ростелеком"</t>
  </si>
  <si>
    <t>ГСП-КОМПЛЕКТАЦИЯ ООО</t>
  </si>
  <si>
    <t>ИНФОКОМ СЕРВИС АО НПП</t>
  </si>
  <si>
    <t>НТЦ ОРИОН ФГУП</t>
  </si>
  <si>
    <t>СПЕЦИНТ ООО</t>
  </si>
  <si>
    <t>ЧИТАТЕХЭНЕРГО АО</t>
  </si>
  <si>
    <t>ЮНИТЕЛ ИНЖИНИРИНГ ООО</t>
  </si>
  <si>
    <t>Т8 СЕНСОР ООО</t>
  </si>
  <si>
    <t>Т8 НТЦ ООО</t>
  </si>
  <si>
    <t>Формула расчета показателя</t>
  </si>
  <si>
    <t>АЛЬКОР-КОММЬЮНИКЕЙШИН ООО</t>
  </si>
  <si>
    <t>АЛЬТАИР ООО ГК</t>
  </si>
  <si>
    <t>АРТПЛАСТ АО</t>
  </si>
  <si>
    <t>ГЕТТАКСИ РУС ООО</t>
  </si>
  <si>
    <t>ЗД-СТОР ООО</t>
  </si>
  <si>
    <t>ИПК Файбер Телеком</t>
  </si>
  <si>
    <t>КомНьюс Груп  ООО</t>
  </si>
  <si>
    <t>КОМПЭЛ АО</t>
  </si>
  <si>
    <t>КОНЦЕПТ ТЕХНОЛОГИИ ООО</t>
  </si>
  <si>
    <t>КОРОЛЕВСКАЯ ВОДА ООО</t>
  </si>
  <si>
    <t>ЛАСТЕР ООО</t>
  </si>
  <si>
    <t>ЛИТ-ТЕЛЕКОМ ООО</t>
  </si>
  <si>
    <t>М-ИНВЕСТ ООО</t>
  </si>
  <si>
    <t>МАНГО ТЕЛЕКОМ ООО</t>
  </si>
  <si>
    <t>МАРКА ООО</t>
  </si>
  <si>
    <t>МЕГАФОН ПАО</t>
  </si>
  <si>
    <t>МИР КРЕПЕЖА ТД ООО</t>
  </si>
  <si>
    <t>МИСИС, НИТУ «МИСИС»</t>
  </si>
  <si>
    <t>МЭЙДЖОР КАРГО СЕРВИС ООО</t>
  </si>
  <si>
    <t>НОВОСИБИРСКИЙ ГОСУДАРСТВЕННЫЙ УНИВЕРСИТЕТ, НГУ</t>
  </si>
  <si>
    <t>ПКФ "Супер-крепеж" ООО</t>
  </si>
  <si>
    <t>ПФ СКБ КОНТУР АО</t>
  </si>
  <si>
    <t>РИЦ ТЕХНОСФЕРА АО</t>
  </si>
  <si>
    <t>СДЭК-ГЛОБАЛ ООО</t>
  </si>
  <si>
    <t>СЕЙЛ ЭЛЕКТРОНИКС ООО</t>
  </si>
  <si>
    <t>СКАРТЕЛ ООО</t>
  </si>
  <si>
    <t>СМАРТ ТЕЛЕКОМ ООО</t>
  </si>
  <si>
    <t>Специалист ОЧУ</t>
  </si>
  <si>
    <t>СПЕЦИАЛИСТ ОЧУ ДПО</t>
  </si>
  <si>
    <t>СПЭЛ ООО инн 7801636859</t>
  </si>
  <si>
    <t>СТРЕМЛЕНИЕ ООО УК</t>
  </si>
  <si>
    <t>СТРОМ-ТРЕЙДИНГ ООО</t>
  </si>
  <si>
    <t>Тарио Трейдинг Лимитед ООО (Сипнет)</t>
  </si>
  <si>
    <t>ТД ЭЛЕКТРОТЕХМОНТАЖ ООО</t>
  </si>
  <si>
    <t>ТЕСОН ООО</t>
  </si>
  <si>
    <t>ФАЙН ЛАЙН ООО ИНН 7730700287</t>
  </si>
  <si>
    <t>ФРЕЙТ ЛИНК АО</t>
  </si>
  <si>
    <t>ЦЕНТР ПРОМЫШЛЕННОЙ КООПЕРАЦИИ ООО</t>
  </si>
  <si>
    <t>ЭКСПОЦЕНТР АО</t>
  </si>
  <si>
    <t>ЯНДЕКС.ТАКСИ ООО</t>
  </si>
  <si>
    <t>АМ ООО</t>
  </si>
  <si>
    <t>БЕРЕНДСЕН ООО</t>
  </si>
  <si>
    <t>СОЛ ООО</t>
  </si>
  <si>
    <t>А4 СЕНСОРС ООО</t>
  </si>
  <si>
    <t>ЛИТ-ФОНОН АО</t>
  </si>
  <si>
    <t>Т8 ФРАКТАЛ ООО</t>
  </si>
  <si>
    <t>БЕСТДОКТОР ООО</t>
  </si>
  <si>
    <t>1АБ Мастер</t>
  </si>
  <si>
    <t>АЙБИСИ ГРУПП ООО</t>
  </si>
  <si>
    <t>АКГ БЕТРОЕН ООО</t>
  </si>
  <si>
    <t>АКТИОН-ПРЕСС ООО</t>
  </si>
  <si>
    <t>АППИУС-СОФТ ООО</t>
  </si>
  <si>
    <t>АРГЕНТУМ ООО</t>
  </si>
  <si>
    <t>АССОЦИАЦИЯ «КОНСОРЦИУМ РАДИОЭЛЕКТРОННОЙ ПРОМЫШЛЕННОСТИ»</t>
  </si>
  <si>
    <t>АСТ ГОЗ ООО</t>
  </si>
  <si>
    <t>Бельков Михаил Михайлович</t>
  </si>
  <si>
    <t>БИЗНЕС НЬЮС МЕДИА АО</t>
  </si>
  <si>
    <t>БизнесМедиаРаша ООО</t>
  </si>
  <si>
    <t>Брусенцев Валерий Валерьевич</t>
  </si>
  <si>
    <t>Бусурина Софья Геннадьевна</t>
  </si>
  <si>
    <t>ВИТА ООО</t>
  </si>
  <si>
    <t>ВНИИОФИ ФГУП</t>
  </si>
  <si>
    <t>ВОСТОК-СЕРВИС-СПЕЦКОМПЛЕКТ АО</t>
  </si>
  <si>
    <t>ВсеИнструменты.ру ООО</t>
  </si>
  <si>
    <t>ВСК САО</t>
  </si>
  <si>
    <t>Гамма Плюс ООО</t>
  </si>
  <si>
    <t>ГНИИИ ПТЗИ ФСТЭК России ФАУ</t>
  </si>
  <si>
    <t>ГОРОДСКОЙ УЧЕБНЫЙ ЦЕНТР ООО</t>
  </si>
  <si>
    <t>Давыдов Александр Александрович</t>
  </si>
  <si>
    <t>ДЕЛОВЫЕ ЛИНИИ ООО</t>
  </si>
  <si>
    <t>ДИ АЙ ЭС ООО</t>
  </si>
  <si>
    <t>Единая электронная торговая площадка ОАО</t>
  </si>
  <si>
    <t>ЕДИНЫЙ ЦЕНТР ТРУДОУСТРОЙСТВА ООО</t>
  </si>
  <si>
    <t>ЕЭТП АО</t>
  </si>
  <si>
    <t>ЗУММЕР</t>
  </si>
  <si>
    <t>Иванов Александр Сергеевич</t>
  </si>
  <si>
    <t>Игнатьев Родион Игоревич</t>
  </si>
  <si>
    <t>ИЗДАТЕЛЬСТВО МЕДИА-БИЗНЕС ООО</t>
  </si>
  <si>
    <t>ИНТЕРНЕТ РЕШЕНИЯ ООО</t>
  </si>
  <si>
    <t>ИНТЕРФОРМ-ДИЗАЙН СПБ ООО</t>
  </si>
  <si>
    <t>КАМЕЛОТ ПАБЛИШИНГ ООО</t>
  </si>
  <si>
    <t>КАРАТ ООО</t>
  </si>
  <si>
    <t>Карташов Денис Александрович</t>
  </si>
  <si>
    <t>КВЕЛИН.РУ ООО</t>
  </si>
  <si>
    <t>КЛЕВЕР ТЕХНО ООО</t>
  </si>
  <si>
    <t>КЛИНРУМСТРОЙ ООО</t>
  </si>
  <si>
    <t>КОМПАНИЯ АБИЭС ООО</t>
  </si>
  <si>
    <t>КОМПОНЕНТ-КАБЕЛЬ ООО</t>
  </si>
  <si>
    <t>КОРПОРАЦИЯ ГРИНН АО</t>
  </si>
  <si>
    <t>КЬЮБИК ПРИНТС ООО</t>
  </si>
  <si>
    <t>Лазерный Центр МСК ООО</t>
  </si>
  <si>
    <t>ЛЕНГ ООО</t>
  </si>
  <si>
    <t>Лушников Владимир Владимирович</t>
  </si>
  <si>
    <t>МАГНИТКА ООО</t>
  </si>
  <si>
    <t>Максимов Иван Викторович</t>
  </si>
  <si>
    <t>Мартынов Юрий Александрович</t>
  </si>
  <si>
    <t>МВМ ООО</t>
  </si>
  <si>
    <t>МЕЗОНИН ООО</t>
  </si>
  <si>
    <t>МЕТАЛЛИКА-ДИЗАЙН ООО ПК</t>
  </si>
  <si>
    <t>МИКБ ОЧУ ДПО</t>
  </si>
  <si>
    <t>МИКРОЛИТ ООО</t>
  </si>
  <si>
    <t>МИНИ ОТЕЛИ ООО</t>
  </si>
  <si>
    <t>МИППК АНО ДПО</t>
  </si>
  <si>
    <t>МИР БИЗНЕСА ООО</t>
  </si>
  <si>
    <t>МКБ ЭЛЕКТРОН ФГУП</t>
  </si>
  <si>
    <t>МОНОЛИТ-СЕРТ ООО</t>
  </si>
  <si>
    <t>НАЦИОНАЛЬНЫЙ ИССЛЕДОВАТЕЛЬСКИЙ НИЖЕГОРОДСКИЙ ГОСУДАРСТВЕННЫЙ УНИВЕРСИТЕТ ИМ. Н.И. ЛОБАЧЕВСКОГО, НИЖЕ</t>
  </si>
  <si>
    <t>НИКС Компьютерный Супермаркет ООО</t>
  </si>
  <si>
    <t>Новикова Галина Леонидовна</t>
  </si>
  <si>
    <t>НПО ЭШЕЛОН АО</t>
  </si>
  <si>
    <t>НПП "Гамма" ФГУП</t>
  </si>
  <si>
    <t>НПФ ДИПОЛЬ АО</t>
  </si>
  <si>
    <t>ОКБ-ТЕЛЕКОМ АО</t>
  </si>
  <si>
    <t>ОНЛАЙН ТРЕЙД ООО</t>
  </si>
  <si>
    <t>ООО  НТФ  "ТЕХНО - АЛЬЯНС  ЭЛЕКТРОНИКС"</t>
  </si>
  <si>
    <t>ООО ЭТП ГПБ</t>
  </si>
  <si>
    <t>Пайка и монтаж ООО</t>
  </si>
  <si>
    <t>ПК ДАГМАР ООО</t>
  </si>
  <si>
    <t>ПМГ ЦЕНТР ООО</t>
  </si>
  <si>
    <t>ПРОИЗВОДСТВЕННАЯ ГРУППА ООО</t>
  </si>
  <si>
    <t>ПРОКОНФ ООО</t>
  </si>
  <si>
    <t>ПРОФАКАДЕМИЯ ООО УЦ</t>
  </si>
  <si>
    <t>Пустовой Олег Александрович</t>
  </si>
  <si>
    <t>ПЭК ООО</t>
  </si>
  <si>
    <t>ПЯТЬ ПРИЗМ ООО</t>
  </si>
  <si>
    <t>РЕНУАРТ ООО</t>
  </si>
  <si>
    <t>РОСТЕСТ-МОСКВА ФБУ</t>
  </si>
  <si>
    <t>РУССОФТ НП</t>
  </si>
  <si>
    <t>Русьинновация ООО</t>
  </si>
  <si>
    <t>СБЕРБАНК - АСТ АО</t>
  </si>
  <si>
    <t>СВЯЗЬ ИНЖИНИРИНГ АО</t>
  </si>
  <si>
    <t>СЕМЕЙНЫЙ ОТДЫХ ООО</t>
  </si>
  <si>
    <t>Сертум-Про ООО</t>
  </si>
  <si>
    <t>СИПНЕТ ООО</t>
  </si>
  <si>
    <t>СИТИЛИНК ООО</t>
  </si>
  <si>
    <t>СИЭФДЖИ КАПИТАЛ ООО</t>
  </si>
  <si>
    <t>СК-МЕБЕЛЬ ООО</t>
  </si>
  <si>
    <t>Слободянюк Алексей Викторович</t>
  </si>
  <si>
    <t>СОБЫТИЯ ООО</t>
  </si>
  <si>
    <t>Соколов Александр Игоревич</t>
  </si>
  <si>
    <t>СПЕЦИАЛИСТ.РУ ОЧУ</t>
  </si>
  <si>
    <t>СПЕЦКРЕПЕЖ ООО</t>
  </si>
  <si>
    <t>СРО СтройСвязьТелеком НП</t>
  </si>
  <si>
    <t>ТЛК ЯСТРЕБ ООО</t>
  </si>
  <si>
    <t>УЦ ИТЦ ЭКСПЕРТ АНО ДПО</t>
  </si>
  <si>
    <t>Учреждение "Центр сертификации систем качества "Интерэкомс"</t>
  </si>
  <si>
    <t>Футурис Креатив ООО</t>
  </si>
  <si>
    <t>ФУТУРИС ПРИНТ ООО</t>
  </si>
  <si>
    <t>ФЭ ООО</t>
  </si>
  <si>
    <t>ХАБР ООО</t>
  </si>
  <si>
    <t>ХАНТФЛОУ ООО</t>
  </si>
  <si>
    <t>Хэдхантер ООО</t>
  </si>
  <si>
    <t>ЦБИ-сервис</t>
  </si>
  <si>
    <t>Чекмарев Максим Андреевич</t>
  </si>
  <si>
    <t>ЧИП и ДИП ЗАО</t>
  </si>
  <si>
    <t>Шестаченко Игорь Юрьевич</t>
  </si>
  <si>
    <t>ЩИТ-2007 ООО</t>
  </si>
  <si>
    <t>ЭК ЗИП ООО</t>
  </si>
  <si>
    <t>ЭКСПРЕСС-Л ООО</t>
  </si>
  <si>
    <t>ЭЛЕКТРИЧЕСКИЕ СЕТИ ЗАО</t>
  </si>
  <si>
    <t>ЭЛТРОНИК ПРО ООО</t>
  </si>
  <si>
    <t>ЭНФОРСИС ООО</t>
  </si>
  <si>
    <t>ЭСГ ОХРАНА ТРУДА ООО</t>
  </si>
  <si>
    <t>ЭФ-ИНТЕРНЭШНЛ ООО</t>
  </si>
  <si>
    <t>ЮГ-СТРОЙ ООО</t>
  </si>
  <si>
    <t>ЮМАК ООО</t>
  </si>
  <si>
    <t>А1-ЕСД ЭКВИПМЕНТ ООО</t>
  </si>
  <si>
    <t>АЙ БИ СИ НАНОТЕКС ООО</t>
  </si>
  <si>
    <t>ЕТК-КОМПЛЕКТ ООО</t>
  </si>
  <si>
    <t>МАСТЕРХОСТ ООО</t>
  </si>
  <si>
    <t>МИЛАНДР ЭК ООО</t>
  </si>
  <si>
    <t>МТС ПАО</t>
  </si>
  <si>
    <t>РСИЦ АО</t>
  </si>
  <si>
    <t>СКОЛКОВО ООО ТФК</t>
  </si>
  <si>
    <t>ТАЙМПЭД ЛТД ООО</t>
  </si>
  <si>
    <t>ТЕХНОПАРК СКОЛКОВО ООО</t>
  </si>
  <si>
    <t>ФС.КОМ ООО</t>
  </si>
  <si>
    <t>Швецова Ольга Анатольевна</t>
  </si>
  <si>
    <t>Шубникова Наталья Тагировна</t>
  </si>
  <si>
    <t>МГРО МОО ЕАГО</t>
  </si>
  <si>
    <t>НЦИС</t>
  </si>
  <si>
    <t>Центр инновационного развития человеческого потенциала и управления знаниями НОУ</t>
  </si>
  <si>
    <t>КОМПАНИЯ РАЗДОЛЬЕ ООО</t>
  </si>
  <si>
    <t>ТТ АНО</t>
  </si>
  <si>
    <t>ACACIA COMMUNICATION INC</t>
  </si>
  <si>
    <t>ACCELINK TECHNOLOGIES CO., LTD</t>
  </si>
  <si>
    <t>AVNET EUROPE COMM.VA</t>
  </si>
  <si>
    <t>Electronic Product Service Ltd.</t>
  </si>
  <si>
    <t>CARNELA Trading Ltd</t>
  </si>
  <si>
    <t>BRIMROSE Corp. of America</t>
  </si>
  <si>
    <t>CIENA CANADA INC</t>
  </si>
  <si>
    <t>ZHEJIANG RHI ELECTRIC CO., LTD</t>
  </si>
  <si>
    <t>МТ-СИСТЕМС ООО</t>
  </si>
  <si>
    <t>СПЭЛ ООО (SPEL) инн 7801339983</t>
  </si>
  <si>
    <t>СТРЕЛОЙ Е-КОММЕРЦ ООО</t>
  </si>
  <si>
    <t>БАЛТЭЛЕКТРОН ООО</t>
  </si>
  <si>
    <t>ЕТС ЭЛЕКТРОНИКС ООО</t>
  </si>
  <si>
    <t>КОРНИНГ СНГ ООО</t>
  </si>
  <si>
    <t>РТСОФТ-ВС ООО</t>
  </si>
  <si>
    <t>СТАРТ XXI ВЕК ООО</t>
  </si>
  <si>
    <t>Суммы</t>
  </si>
  <si>
    <t>Конечная дата</t>
  </si>
  <si>
    <t>…</t>
  </si>
  <si>
    <t>Дебиторская и кредиторская задолженность и финансовые вложения</t>
  </si>
  <si>
    <t>ПОКАЗАТЕЛИ</t>
  </si>
  <si>
    <t>1. Сальдо расчетов с покупателями</t>
  </si>
  <si>
    <t>1.1.  Дебиторская задолженность покупателей</t>
  </si>
  <si>
    <t>1.2.  Авансы от покупателей</t>
  </si>
  <si>
    <t>2.1. Авансы поставщикам</t>
  </si>
  <si>
    <t>2.2. Задолженность перед поставщиками</t>
  </si>
  <si>
    <t>2. Сальдо расчетов с поставщиками</t>
  </si>
  <si>
    <t>3.1. Прочая дебиторская задолженность</t>
  </si>
  <si>
    <t>3.2. Прочая кредиторская задолженность</t>
  </si>
  <si>
    <t>3. Сальдо прочей задолженности</t>
  </si>
  <si>
    <t>4.1. Депозиты</t>
  </si>
  <si>
    <t>4.2. Займы выданные и проценты по ним</t>
  </si>
  <si>
    <t>4.3. Займы полученные и проценты по ним</t>
  </si>
  <si>
    <t>4. Сальдо по депозитам и займам</t>
  </si>
  <si>
    <t>Итоговое сальдо (проблемная задолженность исключена)</t>
  </si>
  <si>
    <t>рубли</t>
  </si>
  <si>
    <t>= ДС62.03 + ДС76.02 + ДС76.22 + ДС76.32 + ДС76.05(Развернутое по Субконто=Контрагенты) + ДС76.25(Развернутое по Субконто=Контрагенты) + ДС76.35(Развернутое по Субконто=Контрагенты) + ДС76.09(Развернутое по Субконто=Контрагенты) + ДС76.29(Развернутое по Субконто=Контрагенты) + ДС76.39(Развернутое по Субконто=Контрагенты) + ДС76.06(Развернутое по Субконто=Контрагенты) + ДС76.26(Развернутое по Субконто=Контрагенты) + ДС76.36(Развернутое по Субконто=Контрагенты) + Д76.К(Развернутое по Субконто=Контрагенты) + ДС76.07.2(Развернутое по Субконто=Контрагенты) + ДС76.27.2(Развернутое по Субконто=Контрагенты) + ДС76.37.2(Развернутое по Субконто=Контрагенты) + ДС76.13 + ДС76.14</t>
  </si>
  <si>
    <t>= - {  КС60.03 + КС76.05(Развернутое по Субконто=Контрагенты) + КС76.25(Развернутое по Субконто=Контрагенты) + КС76.35(Развернутое по Субконто=Контрагенты) + КС76.06(Развернутое по Субконто=Контрагенты) + КС76.26(Развернутое по Субконто=Контрагенты) + КС76.36(Развернутое по Субконто=Контрагенты) + КС76.09(Развернутое по Субконто=Контрагенты) + КС76.29(Развернутое по Субконто=Контрагенты) + КС76.39(Развернутое по Субконто=Контрагенты) + КС76.07.2(Развернутое по Субконто=Контрагенты) + КС76.27.2(Развернутое по Субконто=Контрагенты) + КС76.37.2(Развернутое по Субконто=Контрагенты) + КС76.К(Развернутое по Субконто=Контрагенты)  }</t>
  </si>
  <si>
    <t>5. В том числе проблемная дебиторская задолженность (сумма созданных резервов)</t>
  </si>
  <si>
    <t>Начальная дата</t>
  </si>
  <si>
    <t>Организации</t>
  </si>
  <si>
    <t>= ДС55.03(Детализация по Субконто "БанковскиеСчета") + ДС55.23(Детализация по Субконто "БанковскиеСчета")</t>
  </si>
  <si>
    <t>= ДС73.01(Детализация по Субконто "Работники Организаций") + ДС58.03</t>
  </si>
  <si>
    <t>Формула расчета показателя (справочно отобразить в отчете).
Для слагаемых, у которых в скобках не оговорена иная детализация, она выполняется по Субконто "Контрагенты".</t>
  </si>
  <si>
    <t xml:space="preserve"> = ДС62.01 + ДС62.21 + ДС62.31 + ДС76.08 + ДС76.28 + ДС76.38 + ДС46(детализации нет, пишем общую сумму для строки "Выполненные этапы по незавершенным работам).</t>
  </si>
</sst>
</file>

<file path=xl/styles.xml><?xml version="1.0" encoding="utf-8"?>
<styleSheet xmlns="http://schemas.openxmlformats.org/spreadsheetml/2006/main">
  <numFmts count="1">
    <numFmt numFmtId="166" formatCode="dd/mm/yy;@"/>
  </numFmts>
  <fonts count="26">
    <font>
      <sz val="8"/>
      <name val="Arial"/>
    </font>
    <font>
      <b/>
      <sz val="12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color rgb="FF003F2F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3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4"/>
      <name val="Calibri"/>
      <family val="2"/>
      <charset val="204"/>
      <scheme val="minor"/>
    </font>
    <font>
      <b/>
      <sz val="10"/>
      <color rgb="FF003F2F"/>
      <name val="Arial"/>
      <family val="2"/>
      <charset val="204"/>
    </font>
    <font>
      <b/>
      <sz val="9"/>
      <color rgb="FF003F2F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i/>
      <sz val="14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color rgb="FF003F2F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3A3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B9B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ACC8BD"/>
      </top>
      <bottom style="thin">
        <color rgb="FFACC8BD"/>
      </bottom>
      <diagonal/>
    </border>
    <border>
      <left style="thin">
        <color indexed="64"/>
      </left>
      <right style="thin">
        <color indexed="64"/>
      </right>
      <top style="thin">
        <color rgb="FFACC8BD"/>
      </top>
      <bottom style="thin">
        <color rgb="FFACC8BD"/>
      </bottom>
      <diagonal/>
    </border>
  </borders>
  <cellStyleXfs count="2">
    <xf numFmtId="0" fontId="0" fillId="0" borderId="0"/>
    <xf numFmtId="0" fontId="5" fillId="0" borderId="0"/>
  </cellStyleXfs>
  <cellXfs count="174">
    <xf numFmtId="0" fontId="0" fillId="0" borderId="0" xfId="0"/>
    <xf numFmtId="0" fontId="13" fillId="0" borderId="0" xfId="1" quotePrefix="1" applyFont="1" applyFill="1" applyAlignment="1">
      <alignment wrapText="1"/>
    </xf>
    <xf numFmtId="0" fontId="13" fillId="0" borderId="0" xfId="1" quotePrefix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right" vertical="center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/>
    </xf>
    <xf numFmtId="14" fontId="17" fillId="0" borderId="0" xfId="1" applyNumberFormat="1" applyFont="1" applyFill="1" applyAlignment="1">
      <alignment horizontal="center" vertical="center" wrapText="1"/>
    </xf>
    <xf numFmtId="3" fontId="10" fillId="0" borderId="0" xfId="1" quotePrefix="1" applyNumberFormat="1" applyFont="1" applyFill="1" applyAlignment="1">
      <alignment vertical="center" wrapText="1"/>
    </xf>
    <xf numFmtId="0" fontId="17" fillId="0" borderId="0" xfId="1" quotePrefix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3" fontId="10" fillId="0" borderId="0" xfId="1" applyNumberFormat="1" applyFont="1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quotePrefix="1" applyFont="1" applyFill="1" applyAlignment="1">
      <alignment vertical="center" wrapText="1"/>
    </xf>
    <xf numFmtId="0" fontId="17" fillId="0" borderId="0" xfId="1" quotePrefix="1" applyFont="1" applyFill="1" applyAlignment="1">
      <alignment vertical="center" wrapText="1"/>
    </xf>
    <xf numFmtId="0" fontId="17" fillId="0" borderId="0" xfId="1" applyFont="1" applyFill="1" applyAlignment="1">
      <alignment vertical="center" wrapText="1"/>
    </xf>
    <xf numFmtId="0" fontId="16" fillId="0" borderId="0" xfId="1" applyFont="1" applyFill="1" applyAlignment="1">
      <alignment vertical="center" wrapText="1"/>
    </xf>
    <xf numFmtId="0" fontId="16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17" fillId="0" borderId="0" xfId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0" fillId="0" borderId="0" xfId="1" applyFont="1" applyFill="1" applyAlignment="1">
      <alignment vertical="center"/>
    </xf>
    <xf numFmtId="0" fontId="20" fillId="5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5" borderId="0" xfId="1" applyFont="1" applyFill="1" applyBorder="1" applyAlignment="1">
      <alignment vertical="center"/>
    </xf>
    <xf numFmtId="4" fontId="6" fillId="11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18" fillId="0" borderId="0" xfId="1" applyFont="1" applyAlignment="1">
      <alignment vertical="center"/>
    </xf>
    <xf numFmtId="0" fontId="17" fillId="6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7" fillId="8" borderId="0" xfId="1" applyFont="1" applyFill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20" fillId="6" borderId="0" xfId="1" applyFont="1" applyFill="1" applyAlignment="1">
      <alignment vertical="center"/>
    </xf>
    <xf numFmtId="0" fontId="20" fillId="8" borderId="0" xfId="1" applyFont="1" applyFill="1" applyAlignment="1">
      <alignment vertical="center"/>
    </xf>
    <xf numFmtId="0" fontId="20" fillId="4" borderId="0" xfId="1" applyFont="1" applyFill="1" applyAlignment="1">
      <alignment vertical="center"/>
    </xf>
    <xf numFmtId="0" fontId="20" fillId="7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/>
    <xf numFmtId="3" fontId="16" fillId="0" borderId="0" xfId="1" applyNumberFormat="1" applyFont="1" applyAlignment="1">
      <alignment vertical="center" wrapText="1"/>
    </xf>
    <xf numFmtId="3" fontId="16" fillId="0" borderId="0" xfId="1" applyNumberFormat="1" applyFont="1" applyAlignment="1">
      <alignment vertical="center"/>
    </xf>
    <xf numFmtId="3" fontId="7" fillId="0" borderId="7" xfId="0" applyNumberFormat="1" applyFont="1" applyFill="1" applyBorder="1"/>
    <xf numFmtId="3" fontId="14" fillId="0" borderId="0" xfId="1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/>
    <xf numFmtId="3" fontId="7" fillId="0" borderId="8" xfId="0" applyNumberFormat="1" applyFont="1" applyFill="1" applyBorder="1"/>
    <xf numFmtId="3" fontId="9" fillId="0" borderId="9" xfId="0" applyNumberFormat="1" applyFont="1" applyFill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17" fillId="0" borderId="0" xfId="1" applyNumberFormat="1" applyFont="1" applyFill="1" applyBorder="1" applyAlignment="1">
      <alignment vertical="center" wrapText="1"/>
    </xf>
    <xf numFmtId="0" fontId="3" fillId="3" borderId="0" xfId="1" applyFont="1" applyFill="1" applyBorder="1" applyAlignment="1">
      <alignment horizontal="left" vertical="top"/>
    </xf>
    <xf numFmtId="3" fontId="3" fillId="3" borderId="0" xfId="1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horizontal="left" vertical="top"/>
    </xf>
    <xf numFmtId="0" fontId="16" fillId="0" borderId="0" xfId="1" applyFont="1" applyBorder="1" applyAlignment="1">
      <alignment vertical="center"/>
    </xf>
    <xf numFmtId="3" fontId="16" fillId="0" borderId="0" xfId="1" applyNumberFormat="1" applyFont="1" applyBorder="1" applyAlignment="1">
      <alignment vertical="center" wrapText="1"/>
    </xf>
    <xf numFmtId="3" fontId="14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21" fillId="0" borderId="0" xfId="1" applyFont="1" applyFill="1" applyAlignment="1">
      <alignment vertical="center"/>
    </xf>
    <xf numFmtId="3" fontId="9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7" fillId="11" borderId="5" xfId="1" applyFont="1" applyFill="1" applyBorder="1" applyAlignment="1">
      <alignment vertical="center"/>
    </xf>
    <xf numFmtId="0" fontId="15" fillId="3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6" fillId="0" borderId="5" xfId="1" applyFont="1" applyFill="1" applyBorder="1" applyAlignment="1">
      <alignment vertical="center"/>
    </xf>
    <xf numFmtId="0" fontId="15" fillId="3" borderId="5" xfId="1" applyFont="1" applyFill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19" fillId="0" borderId="5" xfId="1" applyFont="1" applyFill="1" applyBorder="1" applyAlignment="1">
      <alignment horizontal="right" vertical="center"/>
    </xf>
    <xf numFmtId="3" fontId="14" fillId="3" borderId="5" xfId="1" applyNumberFormat="1" applyFont="1" applyFill="1" applyBorder="1" applyAlignment="1">
      <alignment horizontal="left" vertical="center"/>
    </xf>
    <xf numFmtId="3" fontId="4" fillId="0" borderId="5" xfId="1" applyNumberFormat="1" applyFont="1" applyBorder="1" applyAlignment="1">
      <alignment horizontal="left" vertical="center"/>
    </xf>
    <xf numFmtId="0" fontId="22" fillId="0" borderId="5" xfId="1" applyFont="1" applyFill="1" applyBorder="1" applyAlignment="1">
      <alignment vertical="center"/>
    </xf>
    <xf numFmtId="3" fontId="14" fillId="11" borderId="5" xfId="0" applyNumberFormat="1" applyFont="1" applyFill="1" applyBorder="1" applyAlignment="1">
      <alignment horizontal="right" vertical="center"/>
    </xf>
    <xf numFmtId="3" fontId="14" fillId="3" borderId="5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3" fontId="10" fillId="0" borderId="5" xfId="1" quotePrefix="1" applyNumberFormat="1" applyFont="1" applyFill="1" applyBorder="1" applyAlignment="1">
      <alignment vertical="center" wrapText="1"/>
    </xf>
    <xf numFmtId="3" fontId="14" fillId="3" borderId="5" xfId="1" applyNumberFormat="1" applyFont="1" applyFill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3" fontId="10" fillId="0" borderId="5" xfId="1" applyNumberFormat="1" applyFont="1" applyFill="1" applyBorder="1" applyAlignment="1">
      <alignment vertical="center" wrapText="1"/>
    </xf>
    <xf numFmtId="3" fontId="4" fillId="0" borderId="5" xfId="1" applyNumberFormat="1" applyFont="1" applyBorder="1" applyAlignment="1">
      <alignment horizontal="right" vertical="center"/>
    </xf>
    <xf numFmtId="3" fontId="17" fillId="0" borderId="5" xfId="1" applyNumberFormat="1" applyFont="1" applyFill="1" applyBorder="1" applyAlignment="1">
      <alignment vertical="center" wrapText="1"/>
    </xf>
    <xf numFmtId="3" fontId="16" fillId="0" borderId="5" xfId="1" quotePrefix="1" applyNumberFormat="1" applyFont="1" applyFill="1" applyBorder="1" applyAlignment="1">
      <alignment vertical="center" wrapText="1"/>
    </xf>
    <xf numFmtId="3" fontId="14" fillId="3" borderId="10" xfId="0" applyNumberFormat="1" applyFont="1" applyFill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0" xfId="0" applyNumberFormat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vertical="center" wrapText="1"/>
    </xf>
    <xf numFmtId="0" fontId="10" fillId="0" borderId="5" xfId="1" quotePrefix="1" applyFont="1" applyFill="1" applyBorder="1" applyAlignment="1">
      <alignment vertical="center" wrapText="1"/>
    </xf>
    <xf numFmtId="0" fontId="17" fillId="0" borderId="5" xfId="1" quotePrefix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6" fillId="0" borderId="5" xfId="1" applyFont="1" applyFill="1" applyBorder="1" applyAlignment="1">
      <alignment vertical="center" wrapText="1"/>
    </xf>
    <xf numFmtId="0" fontId="16" fillId="0" borderId="5" xfId="1" applyFont="1" applyBorder="1" applyAlignment="1">
      <alignment vertical="center" wrapText="1"/>
    </xf>
    <xf numFmtId="0" fontId="17" fillId="11" borderId="5" xfId="1" quotePrefix="1" applyFont="1" applyFill="1" applyBorder="1" applyAlignment="1">
      <alignment vertical="center" wrapText="1"/>
    </xf>
    <xf numFmtId="3" fontId="14" fillId="0" borderId="9" xfId="0" applyNumberFormat="1" applyFont="1" applyFill="1" applyBorder="1" applyAlignment="1">
      <alignment horizontal="right" vertical="center"/>
    </xf>
    <xf numFmtId="0" fontId="17" fillId="10" borderId="3" xfId="1" applyFont="1" applyFill="1" applyBorder="1" applyAlignment="1">
      <alignment horizontal="center" vertical="center" wrapText="1"/>
    </xf>
    <xf numFmtId="0" fontId="17" fillId="3" borderId="5" xfId="1" quotePrefix="1" applyFont="1" applyFill="1" applyBorder="1" applyAlignment="1">
      <alignment vertical="center" wrapText="1"/>
    </xf>
    <xf numFmtId="0" fontId="16" fillId="3" borderId="5" xfId="1" applyFont="1" applyFill="1" applyBorder="1" applyAlignment="1">
      <alignment vertical="center" wrapText="1"/>
    </xf>
    <xf numFmtId="0" fontId="16" fillId="0" borderId="0" xfId="1" applyFont="1" applyBorder="1" applyAlignment="1">
      <alignment vertical="center" wrapText="1"/>
    </xf>
    <xf numFmtId="0" fontId="16" fillId="0" borderId="7" xfId="1" applyFont="1" applyFill="1" applyBorder="1" applyAlignment="1">
      <alignment vertical="center"/>
    </xf>
    <xf numFmtId="3" fontId="1" fillId="11" borderId="5" xfId="1" quotePrefix="1" applyNumberFormat="1" applyFont="1" applyFill="1" applyBorder="1" applyAlignment="1">
      <alignment vertical="center" wrapText="1"/>
    </xf>
    <xf numFmtId="3" fontId="21" fillId="3" borderId="5" xfId="0" applyNumberFormat="1" applyFont="1" applyFill="1" applyBorder="1"/>
    <xf numFmtId="3" fontId="23" fillId="0" borderId="5" xfId="0" applyNumberFormat="1" applyFont="1" applyFill="1" applyBorder="1" applyAlignment="1">
      <alignment horizontal="right" vertical="center"/>
    </xf>
    <xf numFmtId="3" fontId="21" fillId="0" borderId="5" xfId="0" applyNumberFormat="1" applyFont="1" applyFill="1" applyBorder="1" applyAlignment="1">
      <alignment vertical="center"/>
    </xf>
    <xf numFmtId="3" fontId="22" fillId="0" borderId="5" xfId="0" applyNumberFormat="1" applyFont="1" applyFill="1" applyBorder="1" applyAlignment="1">
      <alignment horizontal="right" vertical="center"/>
    </xf>
    <xf numFmtId="0" fontId="17" fillId="10" borderId="3" xfId="1" applyFont="1" applyFill="1" applyBorder="1" applyAlignment="1">
      <alignment horizontal="center" vertical="center"/>
    </xf>
    <xf numFmtId="0" fontId="17" fillId="11" borderId="3" xfId="1" applyFont="1" applyFill="1" applyBorder="1" applyAlignment="1">
      <alignment vertical="center"/>
    </xf>
    <xf numFmtId="3" fontId="14" fillId="11" borderId="3" xfId="0" applyNumberFormat="1" applyFont="1" applyFill="1" applyBorder="1" applyAlignment="1">
      <alignment horizontal="right" vertical="center"/>
    </xf>
    <xf numFmtId="0" fontId="17" fillId="0" borderId="7" xfId="1" quotePrefix="1" applyFont="1" applyFill="1" applyBorder="1" applyAlignment="1">
      <alignment vertical="center" wrapText="1"/>
    </xf>
    <xf numFmtId="3" fontId="10" fillId="11" borderId="3" xfId="1" quotePrefix="1" applyNumberFormat="1" applyFont="1" applyFill="1" applyBorder="1" applyAlignment="1">
      <alignment vertical="center" wrapText="1"/>
    </xf>
    <xf numFmtId="3" fontId="14" fillId="3" borderId="7" xfId="1" applyNumberFormat="1" applyFont="1" applyFill="1" applyBorder="1" applyAlignment="1">
      <alignment horizontal="left" vertical="center"/>
    </xf>
    <xf numFmtId="3" fontId="14" fillId="3" borderId="7" xfId="1" applyNumberFormat="1" applyFont="1" applyFill="1" applyBorder="1" applyAlignment="1">
      <alignment horizontal="right" vertical="center"/>
    </xf>
    <xf numFmtId="0" fontId="16" fillId="3" borderId="7" xfId="1" applyFont="1" applyFill="1" applyBorder="1" applyAlignment="1">
      <alignment vertical="center" wrapText="1"/>
    </xf>
    <xf numFmtId="0" fontId="17" fillId="11" borderId="3" xfId="1" quotePrefix="1" applyFont="1" applyFill="1" applyBorder="1" applyAlignment="1">
      <alignment vertical="center" wrapText="1"/>
    </xf>
    <xf numFmtId="0" fontId="22" fillId="0" borderId="7" xfId="1" applyFont="1" applyFill="1" applyBorder="1" applyAlignment="1">
      <alignment vertical="center"/>
    </xf>
    <xf numFmtId="3" fontId="23" fillId="0" borderId="7" xfId="0" applyNumberFormat="1" applyFont="1" applyFill="1" applyBorder="1" applyAlignment="1">
      <alignment horizontal="right" vertical="center"/>
    </xf>
    <xf numFmtId="0" fontId="24" fillId="0" borderId="0" xfId="1" applyFont="1" applyAlignment="1">
      <alignment vertical="center"/>
    </xf>
    <xf numFmtId="166" fontId="17" fillId="10" borderId="3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vertical="center" wrapText="1"/>
    </xf>
    <xf numFmtId="3" fontId="17" fillId="0" borderId="7" xfId="1" quotePrefix="1" applyNumberFormat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left" vertical="center"/>
    </xf>
    <xf numFmtId="3" fontId="9" fillId="0" borderId="7" xfId="1" applyNumberFormat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vertical="center" wrapText="1"/>
    </xf>
    <xf numFmtId="3" fontId="1" fillId="0" borderId="5" xfId="1" applyNumberFormat="1" applyFont="1" applyFill="1" applyBorder="1" applyAlignment="1">
      <alignment vertical="center" wrapText="1"/>
    </xf>
    <xf numFmtId="3" fontId="1" fillId="11" borderId="5" xfId="0" applyNumberFormat="1" applyFont="1" applyFill="1" applyBorder="1" applyAlignment="1">
      <alignment vertical="center"/>
    </xf>
    <xf numFmtId="3" fontId="1" fillId="11" borderId="3" xfId="0" applyNumberFormat="1" applyFont="1" applyFill="1" applyBorder="1" applyAlignment="1">
      <alignment vertical="center"/>
    </xf>
    <xf numFmtId="3" fontId="1" fillId="11" borderId="3" xfId="1" quotePrefix="1" applyNumberFormat="1" applyFont="1" applyFill="1" applyBorder="1" applyAlignment="1">
      <alignment vertical="center" wrapText="1"/>
    </xf>
    <xf numFmtId="3" fontId="25" fillId="11" borderId="5" xfId="0" applyNumberFormat="1" applyFont="1" applyFill="1" applyBorder="1" applyAlignment="1">
      <alignment horizontal="right" vertical="center"/>
    </xf>
    <xf numFmtId="3" fontId="25" fillId="11" borderId="3" xfId="0" applyNumberFormat="1" applyFont="1" applyFill="1" applyBorder="1" applyAlignment="1">
      <alignment horizontal="right" vertical="center"/>
    </xf>
    <xf numFmtId="0" fontId="19" fillId="9" borderId="5" xfId="1" applyFont="1" applyFill="1" applyBorder="1" applyAlignment="1">
      <alignment horizontal="right" vertical="center"/>
    </xf>
    <xf numFmtId="3" fontId="1" fillId="9" borderId="5" xfId="1" applyNumberFormat="1" applyFont="1" applyFill="1" applyBorder="1" applyAlignment="1">
      <alignment vertical="center" wrapText="1"/>
    </xf>
    <xf numFmtId="3" fontId="10" fillId="9" borderId="5" xfId="1" applyNumberFormat="1" applyFont="1" applyFill="1" applyBorder="1" applyAlignment="1">
      <alignment vertical="center" wrapText="1"/>
    </xf>
    <xf numFmtId="0" fontId="17" fillId="9" borderId="5" xfId="1" applyFont="1" applyFill="1" applyBorder="1" applyAlignment="1">
      <alignment vertical="center" wrapText="1"/>
    </xf>
    <xf numFmtId="0" fontId="19" fillId="9" borderId="0" xfId="1" applyFont="1" applyFill="1" applyBorder="1" applyAlignment="1">
      <alignment horizontal="right" vertical="center"/>
    </xf>
    <xf numFmtId="3" fontId="1" fillId="9" borderId="0" xfId="1" applyNumberFormat="1" applyFont="1" applyFill="1" applyBorder="1" applyAlignment="1">
      <alignment vertical="center" wrapText="1"/>
    </xf>
    <xf numFmtId="0" fontId="17" fillId="9" borderId="0" xfId="1" applyFont="1" applyFill="1" applyBorder="1" applyAlignment="1">
      <alignment vertical="center" wrapText="1"/>
    </xf>
    <xf numFmtId="0" fontId="17" fillId="0" borderId="7" xfId="1" applyFont="1" applyFill="1" applyBorder="1" applyAlignment="1">
      <alignment vertical="center"/>
    </xf>
    <xf numFmtId="0" fontId="8" fillId="0" borderId="0" xfId="1" applyFont="1" applyAlignment="1">
      <alignment vertical="center" wrapText="1"/>
    </xf>
    <xf numFmtId="3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Fill="1" applyAlignment="1">
      <alignment horizontal="center" vertical="center"/>
    </xf>
    <xf numFmtId="0" fontId="1" fillId="0" borderId="3" xfId="1" quotePrefix="1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" fillId="0" borderId="5" xfId="1" quotePrefix="1" applyFont="1" applyFill="1" applyBorder="1" applyAlignment="1">
      <alignment vertical="center" wrapText="1"/>
    </xf>
    <xf numFmtId="0" fontId="1" fillId="0" borderId="5" xfId="1" applyFont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8" fillId="0" borderId="7" xfId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vertical="center" wrapText="1"/>
    </xf>
    <xf numFmtId="0" fontId="8" fillId="0" borderId="5" xfId="1" applyFont="1" applyFill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6" borderId="5" xfId="1" applyFont="1" applyFill="1" applyBorder="1" applyAlignment="1">
      <alignment vertical="center"/>
    </xf>
    <xf numFmtId="0" fontId="8" fillId="0" borderId="5" xfId="1" applyFont="1" applyBorder="1" applyAlignment="1">
      <alignment vertical="center" wrapText="1"/>
    </xf>
    <xf numFmtId="0" fontId="8" fillId="0" borderId="5" xfId="1" applyFont="1" applyFill="1" applyBorder="1" applyAlignment="1">
      <alignment vertical="center" wrapText="1"/>
    </xf>
    <xf numFmtId="0" fontId="11" fillId="0" borderId="5" xfId="1" quotePrefix="1" applyFont="1" applyFill="1" applyBorder="1" applyAlignment="1">
      <alignment wrapText="1"/>
    </xf>
    <xf numFmtId="0" fontId="11" fillId="0" borderId="5" xfId="1" quotePrefix="1" applyFont="1" applyFill="1" applyBorder="1" applyAlignment="1">
      <alignment vertical="center" wrapText="1"/>
    </xf>
    <xf numFmtId="0" fontId="1" fillId="0" borderId="7" xfId="1" quotePrefix="1" applyFont="1" applyFill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1" fillId="0" borderId="6" xfId="1" quotePrefix="1" applyFont="1" applyFill="1" applyBorder="1" applyAlignment="1">
      <alignment vertical="center" wrapText="1"/>
    </xf>
    <xf numFmtId="0" fontId="8" fillId="0" borderId="6" xfId="1" applyFont="1" applyBorder="1" applyAlignment="1">
      <alignment vertical="center"/>
    </xf>
    <xf numFmtId="0" fontId="8" fillId="0" borderId="6" xfId="1" applyFont="1" applyBorder="1" applyAlignment="1">
      <alignment vertical="center" wrapText="1"/>
    </xf>
    <xf numFmtId="0" fontId="19" fillId="9" borderId="0" xfId="1" applyFont="1" applyFill="1" applyBorder="1" applyAlignment="1">
      <alignment horizontal="right" vertical="center" wrapText="1"/>
    </xf>
    <xf numFmtId="3" fontId="1" fillId="9" borderId="0" xfId="1" quotePrefix="1" applyNumberFormat="1" applyFont="1" applyFill="1" applyBorder="1" applyAlignment="1">
      <alignment vertical="center" wrapText="1"/>
    </xf>
    <xf numFmtId="0" fontId="17" fillId="9" borderId="0" xfId="1" quotePrefix="1" applyFont="1" applyFill="1" applyBorder="1" applyAlignment="1">
      <alignment vertical="center" wrapText="1"/>
    </xf>
    <xf numFmtId="0" fontId="16" fillId="3" borderId="0" xfId="1" applyFont="1" applyFill="1" applyBorder="1" applyAlignment="1">
      <alignment vertical="center" wrapText="1"/>
    </xf>
    <xf numFmtId="3" fontId="4" fillId="0" borderId="5" xfId="1" applyNumberFormat="1" applyFont="1" applyFill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4FB9B"/>
      <color rgb="FFF3A3E4"/>
      <color rgb="FFEE82D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W388"/>
  <sheetViews>
    <sheetView tabSelected="1" zoomScale="85" zoomScaleNormal="85" workbookViewId="0">
      <pane xSplit="1" topLeftCell="B1" activePane="topRight" state="frozen"/>
      <selection pane="topRight" activeCell="A7" sqref="A7"/>
    </sheetView>
  </sheetViews>
  <sheetFormatPr defaultRowHeight="18" outlineLevelRow="3"/>
  <cols>
    <col min="1" max="1" width="97.6640625" style="16" customWidth="1"/>
    <col min="2" max="2" width="14.33203125" style="46" bestFit="1" customWidth="1"/>
    <col min="3" max="3" width="14.33203125" style="9" bestFit="1" customWidth="1"/>
    <col min="4" max="4" width="4.83203125" style="9" bestFit="1" customWidth="1"/>
    <col min="5" max="5" width="14.33203125" style="9" bestFit="1" customWidth="1"/>
    <col min="6" max="6" width="22.5" style="9" customWidth="1"/>
    <col min="7" max="7" width="153.6640625" style="9" customWidth="1"/>
    <col min="8" max="12" width="45" style="15" customWidth="1"/>
    <col min="13" max="13" width="14.5" style="15" bestFit="1" customWidth="1"/>
    <col min="14" max="14" width="105.1640625" style="9" customWidth="1"/>
    <col min="15" max="15" width="14.5" style="9" bestFit="1" customWidth="1"/>
    <col min="16" max="16" width="10.6640625" style="9" customWidth="1"/>
    <col min="17" max="17" width="14.5" style="9" bestFit="1" customWidth="1"/>
    <col min="18" max="18" width="60.33203125" style="9" customWidth="1"/>
    <col min="19" max="19" width="91.6640625" style="16" customWidth="1"/>
    <col min="20" max="20" width="37.5" style="16" customWidth="1"/>
    <col min="21" max="23" width="22.1640625" style="16" bestFit="1" customWidth="1"/>
    <col min="24" max="16384" width="9.33203125" style="16"/>
  </cols>
  <sheetData>
    <row r="1" spans="1:23" s="31" customFormat="1" ht="23.25">
      <c r="A1" s="122" t="s">
        <v>262</v>
      </c>
      <c r="B1" s="46"/>
      <c r="C1" s="9"/>
      <c r="D1" s="9"/>
      <c r="E1" s="9"/>
      <c r="F1" s="9"/>
      <c r="G1" s="9"/>
      <c r="H1" s="15"/>
      <c r="I1" s="15"/>
      <c r="J1" s="15"/>
      <c r="K1" s="15"/>
      <c r="L1" s="15"/>
      <c r="M1" s="15"/>
      <c r="N1" s="9"/>
      <c r="O1" s="9"/>
      <c r="P1" s="9"/>
      <c r="Q1" s="9"/>
      <c r="R1" s="9"/>
    </row>
    <row r="2" spans="1:23" s="31" customFormat="1" ht="20.25">
      <c r="A2" s="16" t="s">
        <v>282</v>
      </c>
      <c r="B2" s="46"/>
      <c r="C2" s="9"/>
      <c r="D2" s="9"/>
      <c r="E2" s="9"/>
      <c r="F2" s="9"/>
      <c r="G2" s="9"/>
      <c r="H2" s="15"/>
      <c r="I2" s="15"/>
      <c r="J2" s="15"/>
      <c r="K2" s="15"/>
      <c r="L2" s="15"/>
      <c r="M2" s="15"/>
      <c r="N2" s="9"/>
      <c r="O2" s="9"/>
      <c r="P2" s="9"/>
      <c r="Q2" s="9"/>
      <c r="R2" s="9"/>
    </row>
    <row r="3" spans="1:23" s="31" customFormat="1" ht="20.25">
      <c r="A3" s="16" t="s">
        <v>260</v>
      </c>
      <c r="B3" s="46"/>
      <c r="C3" s="9"/>
      <c r="D3" s="9"/>
      <c r="E3" s="9"/>
      <c r="F3" s="9"/>
      <c r="G3" s="9"/>
      <c r="H3" s="15"/>
      <c r="I3" s="15"/>
      <c r="J3" s="15"/>
      <c r="K3" s="15"/>
      <c r="L3" s="15"/>
      <c r="M3" s="15"/>
      <c r="N3" s="9"/>
      <c r="O3" s="9"/>
      <c r="P3" s="9"/>
      <c r="Q3" s="9"/>
      <c r="R3" s="9"/>
    </row>
    <row r="4" spans="1:23" s="31" customFormat="1" ht="20.25">
      <c r="A4" s="16" t="s">
        <v>283</v>
      </c>
      <c r="B4" s="46"/>
      <c r="C4" s="9"/>
      <c r="D4" s="9"/>
      <c r="E4" s="9"/>
      <c r="F4" s="9"/>
      <c r="G4" s="9"/>
      <c r="H4" s="15"/>
      <c r="I4" s="15"/>
      <c r="J4" s="15"/>
      <c r="K4" s="15"/>
      <c r="L4" s="15"/>
      <c r="M4" s="15"/>
      <c r="N4" s="9"/>
      <c r="O4" s="9"/>
      <c r="P4" s="9"/>
      <c r="Q4" s="9"/>
      <c r="R4" s="9"/>
    </row>
    <row r="5" spans="1:23" s="31" customFormat="1" ht="20.25">
      <c r="A5" s="16" t="s">
        <v>2</v>
      </c>
      <c r="B5" s="46"/>
      <c r="C5" s="9"/>
      <c r="D5" s="9"/>
      <c r="E5" s="9"/>
      <c r="F5" s="9"/>
      <c r="G5" s="9"/>
      <c r="H5" s="15"/>
      <c r="I5" s="15"/>
      <c r="J5" s="15"/>
      <c r="K5" s="15"/>
      <c r="L5" s="15"/>
      <c r="M5" s="15"/>
      <c r="N5" s="9"/>
      <c r="O5" s="9"/>
      <c r="P5" s="9"/>
      <c r="Q5" s="9"/>
      <c r="R5" s="9"/>
    </row>
    <row r="6" spans="1:23" s="37" customFormat="1" ht="18.75">
      <c r="A6" s="17"/>
      <c r="B6" s="145"/>
      <c r="C6" s="146"/>
      <c r="D6" s="146"/>
      <c r="E6" s="146"/>
      <c r="F6" s="147" t="s">
        <v>278</v>
      </c>
      <c r="G6" s="146"/>
      <c r="H6" s="148"/>
      <c r="I6" s="148"/>
      <c r="J6" s="148"/>
      <c r="K6" s="148"/>
      <c r="L6" s="148"/>
      <c r="M6" s="148"/>
      <c r="N6" s="146"/>
      <c r="O6" s="146"/>
      <c r="P6" s="146"/>
      <c r="Q6" s="146"/>
      <c r="R6" s="146"/>
      <c r="S6" s="32" t="s">
        <v>10</v>
      </c>
      <c r="T6" s="33" t="s">
        <v>11</v>
      </c>
      <c r="U6" s="34" t="s">
        <v>13</v>
      </c>
      <c r="V6" s="35" t="s">
        <v>14</v>
      </c>
      <c r="W6" s="36" t="s">
        <v>15</v>
      </c>
    </row>
    <row r="7" spans="1:23" s="19" customFormat="1" ht="52.5" customHeight="1">
      <c r="A7" s="111" t="s">
        <v>263</v>
      </c>
      <c r="B7" s="123">
        <v>44197</v>
      </c>
      <c r="C7" s="123">
        <v>44227</v>
      </c>
      <c r="D7" s="123" t="s">
        <v>261</v>
      </c>
      <c r="E7" s="123">
        <v>44439</v>
      </c>
      <c r="F7" s="123">
        <v>44469</v>
      </c>
      <c r="G7" s="101" t="s">
        <v>286</v>
      </c>
      <c r="H7" s="6"/>
      <c r="I7" s="6"/>
      <c r="J7" s="6"/>
      <c r="K7" s="6"/>
      <c r="L7" s="6"/>
      <c r="M7" s="18"/>
      <c r="N7" s="18" t="s">
        <v>58</v>
      </c>
      <c r="O7" s="18"/>
      <c r="P7" s="18"/>
      <c r="Q7" s="18"/>
      <c r="R7" s="18"/>
    </row>
    <row r="8" spans="1:23" s="67" customFormat="1" ht="36">
      <c r="A8" s="112" t="s">
        <v>265</v>
      </c>
      <c r="B8" s="135"/>
      <c r="C8" s="113"/>
      <c r="D8" s="113"/>
      <c r="E8" s="113"/>
      <c r="F8" s="135">
        <f>F9+F27+F30</f>
        <v>762422999.08000016</v>
      </c>
      <c r="G8" s="149" t="s">
        <v>287</v>
      </c>
      <c r="H8" s="60"/>
      <c r="I8" s="60"/>
      <c r="J8" s="60"/>
      <c r="K8" s="60"/>
      <c r="L8" s="60"/>
      <c r="M8" s="61"/>
      <c r="N8" s="13" t="s">
        <v>22</v>
      </c>
    </row>
    <row r="9" spans="1:23" s="20" customFormat="1" ht="15" outlineLevel="1">
      <c r="A9" s="69" t="s">
        <v>0</v>
      </c>
      <c r="B9" s="80"/>
      <c r="C9" s="90"/>
      <c r="D9" s="90"/>
      <c r="E9" s="90"/>
      <c r="F9" s="80">
        <f>SUM(F10:F26)</f>
        <v>728803514.8900001</v>
      </c>
      <c r="G9" s="150"/>
      <c r="H9" s="100"/>
      <c r="I9" s="62"/>
      <c r="J9" s="62"/>
      <c r="K9" s="62"/>
      <c r="L9" s="62"/>
      <c r="M9" s="63"/>
    </row>
    <row r="10" spans="1:23" s="20" customFormat="1" ht="15" outlineLevel="2">
      <c r="A10" s="70" t="s">
        <v>29</v>
      </c>
      <c r="B10" s="81"/>
      <c r="C10" s="91"/>
      <c r="D10" s="91"/>
      <c r="E10" s="91"/>
      <c r="F10" s="81">
        <v>547213250.52999997</v>
      </c>
      <c r="G10" s="150"/>
      <c r="H10" s="52"/>
      <c r="I10" s="44"/>
      <c r="J10" s="44"/>
      <c r="K10" s="44"/>
      <c r="L10" s="44"/>
      <c r="M10" s="64"/>
    </row>
    <row r="11" spans="1:23" s="20" customFormat="1" ht="15" outlineLevel="2">
      <c r="A11" s="70" t="s">
        <v>30</v>
      </c>
      <c r="B11" s="81"/>
      <c r="C11" s="91"/>
      <c r="D11" s="91"/>
      <c r="E11" s="91"/>
      <c r="F11" s="81">
        <v>101933375.88</v>
      </c>
      <c r="G11" s="150"/>
      <c r="H11" s="52"/>
      <c r="I11" s="44"/>
      <c r="J11" s="44"/>
      <c r="K11" s="44"/>
      <c r="L11" s="44"/>
      <c r="M11" s="64"/>
    </row>
    <row r="12" spans="1:23" s="20" customFormat="1" ht="15" outlineLevel="2">
      <c r="A12" s="70" t="s">
        <v>31</v>
      </c>
      <c r="B12" s="81"/>
      <c r="C12" s="91"/>
      <c r="D12" s="91"/>
      <c r="E12" s="91"/>
      <c r="F12" s="81">
        <v>31795111.199999999</v>
      </c>
      <c r="G12" s="150"/>
      <c r="H12" s="52"/>
      <c r="I12" s="44"/>
      <c r="J12" s="44"/>
      <c r="K12" s="44"/>
      <c r="L12" s="44"/>
      <c r="M12" s="64"/>
    </row>
    <row r="13" spans="1:23" s="20" customFormat="1" ht="15" outlineLevel="2">
      <c r="A13" s="70" t="s">
        <v>32</v>
      </c>
      <c r="B13" s="81"/>
      <c r="C13" s="91"/>
      <c r="D13" s="91"/>
      <c r="E13" s="91"/>
      <c r="F13" s="81">
        <v>25180219.59</v>
      </c>
      <c r="G13" s="150"/>
      <c r="H13" s="52"/>
      <c r="I13" s="44"/>
      <c r="J13" s="44"/>
      <c r="K13" s="44"/>
      <c r="L13" s="44"/>
      <c r="M13" s="64"/>
    </row>
    <row r="14" spans="1:23" s="20" customFormat="1" ht="15" outlineLevel="2">
      <c r="A14" s="70" t="s">
        <v>34</v>
      </c>
      <c r="B14" s="81"/>
      <c r="C14" s="91"/>
      <c r="D14" s="91"/>
      <c r="E14" s="91"/>
      <c r="F14" s="81">
        <v>6530000</v>
      </c>
      <c r="G14" s="150"/>
      <c r="H14" s="52"/>
      <c r="I14" s="44"/>
      <c r="J14" s="44"/>
      <c r="K14" s="44"/>
      <c r="L14" s="44"/>
      <c r="M14" s="64"/>
    </row>
    <row r="15" spans="1:23" s="20" customFormat="1" ht="15" outlineLevel="2">
      <c r="A15" s="70" t="s">
        <v>35</v>
      </c>
      <c r="B15" s="81"/>
      <c r="C15" s="91"/>
      <c r="D15" s="91"/>
      <c r="E15" s="91"/>
      <c r="F15" s="81">
        <v>5000000</v>
      </c>
      <c r="G15" s="150"/>
      <c r="H15" s="52"/>
      <c r="I15" s="44"/>
      <c r="J15" s="44"/>
      <c r="K15" s="44"/>
      <c r="L15" s="44"/>
      <c r="M15" s="64"/>
    </row>
    <row r="16" spans="1:23" s="20" customFormat="1" ht="15" outlineLevel="2">
      <c r="A16" s="70" t="s">
        <v>36</v>
      </c>
      <c r="B16" s="81"/>
      <c r="C16" s="91"/>
      <c r="D16" s="91"/>
      <c r="E16" s="91"/>
      <c r="F16" s="81">
        <v>4034630.72</v>
      </c>
      <c r="G16" s="150"/>
      <c r="H16" s="52"/>
      <c r="I16" s="44"/>
      <c r="J16" s="44"/>
      <c r="K16" s="44"/>
      <c r="L16" s="44"/>
      <c r="M16" s="64"/>
    </row>
    <row r="17" spans="1:13" s="20" customFormat="1" ht="15" outlineLevel="2">
      <c r="A17" s="70" t="s">
        <v>37</v>
      </c>
      <c r="B17" s="81"/>
      <c r="C17" s="91"/>
      <c r="D17" s="91"/>
      <c r="E17" s="91"/>
      <c r="F17" s="81">
        <v>2526874.2000000002</v>
      </c>
      <c r="G17" s="150"/>
      <c r="H17" s="52"/>
      <c r="I17" s="44"/>
      <c r="J17" s="44"/>
      <c r="K17" s="44"/>
      <c r="L17" s="44"/>
      <c r="M17" s="64"/>
    </row>
    <row r="18" spans="1:13" s="20" customFormat="1" ht="15" outlineLevel="2">
      <c r="A18" s="70" t="s">
        <v>38</v>
      </c>
      <c r="B18" s="81"/>
      <c r="C18" s="91"/>
      <c r="D18" s="91"/>
      <c r="E18" s="91"/>
      <c r="F18" s="81">
        <v>2077599.26</v>
      </c>
      <c r="G18" s="150"/>
      <c r="H18" s="52"/>
      <c r="I18" s="44"/>
      <c r="J18" s="44"/>
      <c r="K18" s="44"/>
      <c r="L18" s="44"/>
      <c r="M18" s="64"/>
    </row>
    <row r="19" spans="1:13" s="20" customFormat="1" ht="15" outlineLevel="2">
      <c r="A19" s="70" t="s">
        <v>40</v>
      </c>
      <c r="B19" s="81"/>
      <c r="C19" s="91"/>
      <c r="D19" s="91"/>
      <c r="E19" s="91"/>
      <c r="F19" s="81">
        <v>1381054.52</v>
      </c>
      <c r="G19" s="150"/>
      <c r="H19" s="52"/>
      <c r="I19" s="44"/>
      <c r="J19" s="44"/>
      <c r="K19" s="44"/>
      <c r="L19" s="44"/>
      <c r="M19" s="64"/>
    </row>
    <row r="20" spans="1:13" s="20" customFormat="1" ht="15" outlineLevel="2">
      <c r="A20" s="70" t="s">
        <v>41</v>
      </c>
      <c r="B20" s="81"/>
      <c r="C20" s="91"/>
      <c r="D20" s="91"/>
      <c r="E20" s="91"/>
      <c r="F20" s="81">
        <v>481056</v>
      </c>
      <c r="G20" s="150"/>
      <c r="H20" s="52"/>
      <c r="I20" s="44"/>
      <c r="J20" s="44"/>
      <c r="K20" s="44"/>
      <c r="L20" s="44"/>
      <c r="M20" s="64"/>
    </row>
    <row r="21" spans="1:13" s="20" customFormat="1" ht="15" outlineLevel="2">
      <c r="A21" s="70" t="s">
        <v>42</v>
      </c>
      <c r="B21" s="81"/>
      <c r="C21" s="91"/>
      <c r="D21" s="91"/>
      <c r="E21" s="91"/>
      <c r="F21" s="81">
        <v>250000</v>
      </c>
      <c r="G21" s="150"/>
      <c r="H21" s="52"/>
      <c r="I21" s="44"/>
      <c r="J21" s="44"/>
      <c r="K21" s="44"/>
      <c r="L21" s="44"/>
      <c r="M21" s="64"/>
    </row>
    <row r="22" spans="1:13" s="20" customFormat="1" ht="15" outlineLevel="2">
      <c r="A22" s="70" t="s">
        <v>43</v>
      </c>
      <c r="B22" s="81"/>
      <c r="C22" s="91"/>
      <c r="D22" s="91"/>
      <c r="E22" s="91"/>
      <c r="F22" s="81">
        <v>168960</v>
      </c>
      <c r="G22" s="150"/>
      <c r="H22" s="52"/>
      <c r="I22" s="44"/>
      <c r="J22" s="44"/>
      <c r="K22" s="44"/>
      <c r="L22" s="44"/>
      <c r="M22" s="64"/>
    </row>
    <row r="23" spans="1:13" s="20" customFormat="1" ht="15" outlineLevel="2">
      <c r="A23" s="70" t="s">
        <v>44</v>
      </c>
      <c r="B23" s="81"/>
      <c r="C23" s="91"/>
      <c r="D23" s="91"/>
      <c r="E23" s="91"/>
      <c r="F23" s="81">
        <v>159300</v>
      </c>
      <c r="G23" s="150"/>
      <c r="H23" s="52"/>
      <c r="I23" s="44"/>
      <c r="J23" s="44"/>
      <c r="K23" s="44"/>
      <c r="L23" s="44"/>
      <c r="M23" s="64"/>
    </row>
    <row r="24" spans="1:13" s="20" customFormat="1" ht="15" outlineLevel="2">
      <c r="A24" s="70" t="s">
        <v>45</v>
      </c>
      <c r="B24" s="81"/>
      <c r="C24" s="91"/>
      <c r="D24" s="91"/>
      <c r="E24" s="91"/>
      <c r="F24" s="81">
        <v>33000</v>
      </c>
      <c r="G24" s="150"/>
      <c r="H24" s="52"/>
      <c r="I24" s="44"/>
      <c r="J24" s="44"/>
      <c r="K24" s="44"/>
      <c r="L24" s="44"/>
      <c r="M24" s="64"/>
    </row>
    <row r="25" spans="1:13" s="20" customFormat="1" ht="15" outlineLevel="2">
      <c r="A25" s="70" t="s">
        <v>46</v>
      </c>
      <c r="B25" s="81"/>
      <c r="C25" s="91"/>
      <c r="D25" s="91"/>
      <c r="E25" s="91"/>
      <c r="F25" s="81">
        <v>198.37</v>
      </c>
      <c r="G25" s="150"/>
      <c r="H25" s="52"/>
      <c r="I25" s="44"/>
      <c r="J25" s="44"/>
      <c r="K25" s="44"/>
      <c r="L25" s="44"/>
      <c r="M25" s="64"/>
    </row>
    <row r="26" spans="1:13" s="20" customFormat="1" ht="15" outlineLevel="2">
      <c r="A26" s="70" t="s">
        <v>48</v>
      </c>
      <c r="B26" s="81"/>
      <c r="C26" s="91"/>
      <c r="D26" s="91"/>
      <c r="E26" s="91"/>
      <c r="F26" s="81">
        <v>38884.620000000003</v>
      </c>
      <c r="G26" s="150"/>
      <c r="H26" s="52"/>
      <c r="I26" s="44"/>
      <c r="J26" s="44"/>
      <c r="K26" s="44"/>
      <c r="L26" s="44"/>
      <c r="M26" s="64"/>
    </row>
    <row r="27" spans="1:13" s="20" customFormat="1" ht="15" outlineLevel="1">
      <c r="A27" s="69" t="s">
        <v>56</v>
      </c>
      <c r="B27" s="80"/>
      <c r="C27" s="90"/>
      <c r="D27" s="90"/>
      <c r="E27" s="90"/>
      <c r="F27" s="80">
        <v>20287816</v>
      </c>
      <c r="G27" s="150"/>
      <c r="H27" s="100"/>
      <c r="I27" s="62"/>
      <c r="J27" s="62"/>
      <c r="K27" s="62"/>
      <c r="L27" s="62"/>
      <c r="M27" s="63"/>
    </row>
    <row r="28" spans="1:13" s="20" customFormat="1" ht="15" outlineLevel="2">
      <c r="A28" s="71" t="s">
        <v>33</v>
      </c>
      <c r="B28" s="82"/>
      <c r="C28" s="92"/>
      <c r="D28" s="92"/>
      <c r="E28" s="92"/>
      <c r="F28" s="82">
        <v>18900000</v>
      </c>
      <c r="G28" s="150"/>
      <c r="H28" s="52"/>
      <c r="I28" s="44"/>
      <c r="J28" s="44"/>
      <c r="K28" s="44"/>
      <c r="L28" s="44"/>
      <c r="M28" s="64"/>
    </row>
    <row r="29" spans="1:13" s="20" customFormat="1" ht="15" outlineLevel="2">
      <c r="A29" s="71" t="s">
        <v>39</v>
      </c>
      <c r="B29" s="82"/>
      <c r="C29" s="92"/>
      <c r="D29" s="92"/>
      <c r="E29" s="92"/>
      <c r="F29" s="82">
        <v>1387816</v>
      </c>
      <c r="G29" s="150"/>
      <c r="H29" s="52"/>
      <c r="I29" s="44"/>
      <c r="J29" s="44"/>
      <c r="K29" s="44"/>
      <c r="L29" s="44"/>
      <c r="M29" s="64"/>
    </row>
    <row r="30" spans="1:13" s="20" customFormat="1" ht="15" outlineLevel="1">
      <c r="A30" s="69" t="s">
        <v>57</v>
      </c>
      <c r="B30" s="80"/>
      <c r="C30" s="90"/>
      <c r="D30" s="90"/>
      <c r="E30" s="90"/>
      <c r="F30" s="80">
        <f>F31+F32</f>
        <v>13331668.189999999</v>
      </c>
      <c r="G30" s="150"/>
      <c r="H30" s="100"/>
      <c r="I30" s="62"/>
      <c r="J30" s="62"/>
      <c r="K30" s="62"/>
      <c r="L30" s="62"/>
      <c r="M30" s="63"/>
    </row>
    <row r="31" spans="1:13" s="20" customFormat="1" ht="15" outlineLevel="2">
      <c r="A31" s="70" t="s">
        <v>29</v>
      </c>
      <c r="B31" s="81"/>
      <c r="C31" s="91"/>
      <c r="D31" s="91"/>
      <c r="E31" s="91"/>
      <c r="F31" s="81">
        <v>11325000</v>
      </c>
      <c r="G31" s="150"/>
      <c r="H31" s="52"/>
      <c r="I31" s="44"/>
      <c r="J31" s="44"/>
      <c r="K31" s="44"/>
      <c r="L31" s="44"/>
      <c r="M31" s="64"/>
    </row>
    <row r="32" spans="1:13" s="20" customFormat="1" ht="15" outlineLevel="2">
      <c r="A32" s="70" t="s">
        <v>47</v>
      </c>
      <c r="B32" s="81"/>
      <c r="C32" s="91"/>
      <c r="D32" s="91"/>
      <c r="E32" s="91"/>
      <c r="F32" s="81">
        <v>2006668.19</v>
      </c>
      <c r="G32" s="150"/>
      <c r="H32" s="52"/>
      <c r="I32" s="44"/>
      <c r="J32" s="44"/>
      <c r="K32" s="44"/>
      <c r="L32" s="44"/>
      <c r="M32" s="64"/>
    </row>
    <row r="33" spans="1:20" s="23" customFormat="1">
      <c r="A33" s="72"/>
      <c r="B33" s="83"/>
      <c r="C33" s="83"/>
      <c r="D33" s="83"/>
      <c r="E33" s="83"/>
      <c r="F33" s="83"/>
      <c r="G33" s="151"/>
      <c r="H33" s="7"/>
      <c r="I33" s="7"/>
      <c r="J33" s="7"/>
      <c r="K33" s="7"/>
      <c r="L33" s="7"/>
      <c r="M33" s="13"/>
      <c r="N33" s="13"/>
      <c r="O33" s="13"/>
      <c r="P33" s="13"/>
      <c r="Q33" s="13"/>
      <c r="R33" s="13"/>
      <c r="S33" s="21"/>
      <c r="T33" s="22"/>
    </row>
    <row r="34" spans="1:20" s="24" customFormat="1">
      <c r="A34" s="68" t="s">
        <v>266</v>
      </c>
      <c r="B34" s="134"/>
      <c r="C34" s="79"/>
      <c r="D34" s="79"/>
      <c r="E34" s="79"/>
      <c r="F34" s="134">
        <f>F35+F44</f>
        <v>-29406776.780000001</v>
      </c>
      <c r="G34" s="151" t="s">
        <v>21</v>
      </c>
      <c r="H34" s="60"/>
      <c r="I34" s="60"/>
      <c r="J34" s="60"/>
      <c r="K34" s="60"/>
      <c r="L34" s="60"/>
      <c r="M34" s="13"/>
      <c r="N34" s="13" t="s">
        <v>21</v>
      </c>
      <c r="O34" s="13"/>
      <c r="P34" s="13"/>
      <c r="Q34" s="13"/>
      <c r="R34" s="13"/>
    </row>
    <row r="35" spans="1:20" s="24" customFormat="1" ht="16.5" outlineLevel="1">
      <c r="A35" s="73" t="s">
        <v>0</v>
      </c>
      <c r="B35" s="84"/>
      <c r="C35" s="84"/>
      <c r="D35" s="84"/>
      <c r="E35" s="84"/>
      <c r="F35" s="84">
        <v>-28837486.77</v>
      </c>
      <c r="G35" s="152"/>
      <c r="H35" s="49"/>
      <c r="I35" s="49"/>
      <c r="J35" s="49"/>
      <c r="K35" s="49"/>
      <c r="L35" s="49"/>
      <c r="M35" s="65"/>
    </row>
    <row r="36" spans="1:20" s="24" customFormat="1" ht="16.5" outlineLevel="2">
      <c r="A36" s="74" t="s">
        <v>49</v>
      </c>
      <c r="B36" s="85"/>
      <c r="C36" s="85"/>
      <c r="D36" s="85"/>
      <c r="E36" s="85"/>
      <c r="F36" s="85">
        <v>-123657.60000000001</v>
      </c>
      <c r="G36" s="152"/>
      <c r="H36" s="66"/>
      <c r="I36" s="66"/>
      <c r="J36" s="66"/>
      <c r="K36" s="66"/>
      <c r="L36" s="66"/>
      <c r="M36" s="65"/>
    </row>
    <row r="37" spans="1:20" s="24" customFormat="1" ht="16.5" outlineLevel="2">
      <c r="A37" s="74" t="s">
        <v>50</v>
      </c>
      <c r="B37" s="85"/>
      <c r="C37" s="85"/>
      <c r="D37" s="85"/>
      <c r="E37" s="85"/>
      <c r="F37" s="85">
        <v>-794083.09</v>
      </c>
      <c r="G37" s="152"/>
      <c r="H37" s="66"/>
      <c r="I37" s="66"/>
      <c r="J37" s="66"/>
      <c r="K37" s="66"/>
      <c r="L37" s="66"/>
      <c r="M37" s="65"/>
    </row>
    <row r="38" spans="1:20" s="24" customFormat="1" ht="16.5" outlineLevel="2">
      <c r="A38" s="74" t="s">
        <v>51</v>
      </c>
      <c r="B38" s="85"/>
      <c r="C38" s="85"/>
      <c r="D38" s="85"/>
      <c r="E38" s="85"/>
      <c r="F38" s="85">
        <v>-13548654.32</v>
      </c>
      <c r="G38" s="152"/>
      <c r="H38" s="66"/>
      <c r="I38" s="66"/>
      <c r="J38" s="66"/>
      <c r="K38" s="66"/>
      <c r="L38" s="66"/>
      <c r="M38" s="65"/>
    </row>
    <row r="39" spans="1:20" s="24" customFormat="1" ht="16.5" outlineLevel="2">
      <c r="A39" s="74" t="s">
        <v>52</v>
      </c>
      <c r="B39" s="85"/>
      <c r="C39" s="85"/>
      <c r="D39" s="85"/>
      <c r="E39" s="85"/>
      <c r="F39" s="85">
        <v>-11857035.689999999</v>
      </c>
      <c r="G39" s="152"/>
      <c r="H39" s="66"/>
      <c r="I39" s="66"/>
      <c r="J39" s="66"/>
      <c r="K39" s="66"/>
      <c r="L39" s="66"/>
      <c r="M39" s="65"/>
    </row>
    <row r="40" spans="1:20" s="24" customFormat="1" ht="16.5" outlineLevel="2">
      <c r="A40" s="74" t="s">
        <v>32</v>
      </c>
      <c r="B40" s="85"/>
      <c r="C40" s="85"/>
      <c r="D40" s="85"/>
      <c r="E40" s="85"/>
      <c r="F40" s="85">
        <v>-58936.800000000003</v>
      </c>
      <c r="G40" s="152"/>
      <c r="H40" s="66"/>
      <c r="I40" s="66"/>
      <c r="J40" s="66"/>
      <c r="K40" s="66"/>
      <c r="L40" s="66"/>
      <c r="M40" s="65"/>
    </row>
    <row r="41" spans="1:20" s="24" customFormat="1" ht="16.5" outlineLevel="2">
      <c r="A41" s="74" t="s">
        <v>53</v>
      </c>
      <c r="B41" s="85"/>
      <c r="C41" s="85"/>
      <c r="D41" s="85"/>
      <c r="E41" s="85"/>
      <c r="F41" s="85">
        <v>-468194.27</v>
      </c>
      <c r="G41" s="152"/>
      <c r="H41" s="66"/>
      <c r="I41" s="66"/>
      <c r="J41" s="66"/>
      <c r="K41" s="66"/>
      <c r="L41" s="66"/>
      <c r="M41" s="65"/>
    </row>
    <row r="42" spans="1:20" s="24" customFormat="1" ht="16.5" outlineLevel="2">
      <c r="A42" s="74" t="s">
        <v>54</v>
      </c>
      <c r="B42" s="85"/>
      <c r="C42" s="85"/>
      <c r="D42" s="85"/>
      <c r="E42" s="85"/>
      <c r="F42" s="85">
        <v>-1483200</v>
      </c>
      <c r="G42" s="152"/>
      <c r="H42" s="66"/>
      <c r="I42" s="66"/>
      <c r="J42" s="66"/>
      <c r="K42" s="66"/>
      <c r="L42" s="66"/>
      <c r="M42" s="65"/>
    </row>
    <row r="43" spans="1:20" s="25" customFormat="1" ht="16.5" outlineLevel="2">
      <c r="A43" s="74" t="s">
        <v>55</v>
      </c>
      <c r="B43" s="85"/>
      <c r="C43" s="85"/>
      <c r="D43" s="85"/>
      <c r="E43" s="85"/>
      <c r="F43" s="85">
        <v>-503725</v>
      </c>
      <c r="G43" s="153"/>
      <c r="H43" s="66"/>
      <c r="I43" s="66"/>
      <c r="J43" s="66"/>
      <c r="K43" s="66"/>
      <c r="L43" s="66"/>
    </row>
    <row r="44" spans="1:20" s="25" customFormat="1" ht="16.5" outlineLevel="1">
      <c r="A44" s="73" t="s">
        <v>56</v>
      </c>
      <c r="B44" s="84"/>
      <c r="C44" s="84"/>
      <c r="D44" s="84"/>
      <c r="E44" s="84"/>
      <c r="F44" s="84">
        <v>-569290.01</v>
      </c>
      <c r="G44" s="153"/>
      <c r="H44" s="49"/>
      <c r="I44" s="49"/>
      <c r="J44" s="49"/>
      <c r="K44" s="49"/>
      <c r="L44" s="49"/>
    </row>
    <row r="45" spans="1:20" s="25" customFormat="1" ht="16.5" outlineLevel="2">
      <c r="A45" s="74" t="s">
        <v>45</v>
      </c>
      <c r="B45" s="85"/>
      <c r="C45" s="85"/>
      <c r="D45" s="85"/>
      <c r="E45" s="85"/>
      <c r="F45" s="85">
        <v>-569290.01</v>
      </c>
      <c r="G45" s="153"/>
      <c r="H45" s="66"/>
      <c r="I45" s="66"/>
      <c r="J45" s="66"/>
      <c r="K45" s="66"/>
      <c r="L45" s="66"/>
    </row>
    <row r="46" spans="1:20" s="25" customFormat="1">
      <c r="A46" s="126"/>
      <c r="B46" s="127"/>
      <c r="C46" s="128"/>
      <c r="D46" s="128"/>
      <c r="E46" s="128"/>
      <c r="F46" s="127"/>
      <c r="G46" s="154"/>
      <c r="H46" s="5"/>
      <c r="I46" s="5"/>
      <c r="J46" s="5"/>
      <c r="K46" s="5"/>
      <c r="L46" s="5"/>
      <c r="M46" s="3"/>
      <c r="N46" s="3"/>
      <c r="O46" s="4"/>
      <c r="P46" s="8"/>
      <c r="Q46" s="8"/>
      <c r="R46" s="8"/>
    </row>
    <row r="47" spans="1:20" s="24" customFormat="1" ht="18.75">
      <c r="A47" s="136" t="s">
        <v>264</v>
      </c>
      <c r="B47" s="137"/>
      <c r="C47" s="138"/>
      <c r="D47" s="138"/>
      <c r="E47" s="138"/>
      <c r="F47" s="137">
        <f>F8+F34</f>
        <v>733016222.30000019</v>
      </c>
      <c r="G47" s="155"/>
      <c r="H47" s="10"/>
      <c r="I47" s="10"/>
      <c r="J47" s="10"/>
      <c r="K47" s="10"/>
      <c r="L47" s="10"/>
      <c r="M47" s="14"/>
      <c r="N47" s="14"/>
      <c r="O47" s="14"/>
      <c r="P47" s="14"/>
      <c r="Q47" s="14"/>
      <c r="R47" s="14"/>
    </row>
    <row r="48" spans="1:20" s="24" customFormat="1" ht="18.75">
      <c r="A48" s="75"/>
      <c r="B48" s="86"/>
      <c r="C48" s="93"/>
      <c r="D48" s="93"/>
      <c r="E48" s="93"/>
      <c r="F48" s="86"/>
      <c r="G48" s="155"/>
      <c r="H48" s="11"/>
      <c r="I48" s="11"/>
      <c r="J48" s="11"/>
      <c r="K48" s="11"/>
      <c r="L48" s="11"/>
      <c r="M48" s="14"/>
      <c r="N48" s="14"/>
      <c r="O48" s="14"/>
      <c r="P48" s="14"/>
      <c r="Q48" s="14"/>
      <c r="R48" s="14"/>
    </row>
    <row r="49" spans="1:20" s="23" customFormat="1" ht="18.75">
      <c r="A49" s="75"/>
      <c r="B49" s="86"/>
      <c r="C49" s="93"/>
      <c r="D49" s="93"/>
      <c r="E49" s="93"/>
      <c r="F49" s="86"/>
      <c r="G49" s="155"/>
      <c r="H49" s="11"/>
      <c r="I49" s="11"/>
      <c r="J49" s="11"/>
      <c r="K49" s="11"/>
      <c r="L49" s="11"/>
      <c r="M49" s="14"/>
      <c r="N49" s="14"/>
      <c r="O49" s="14"/>
      <c r="P49" s="14"/>
      <c r="Q49" s="14"/>
      <c r="R49" s="14"/>
      <c r="S49" s="39" t="s">
        <v>1</v>
      </c>
    </row>
    <row r="50" spans="1:20" s="23" customFormat="1" collapsed="1">
      <c r="A50" s="112" t="s">
        <v>267</v>
      </c>
      <c r="B50" s="133"/>
      <c r="C50" s="115"/>
      <c r="D50" s="115"/>
      <c r="E50" s="115"/>
      <c r="F50" s="133">
        <f>F51+F198+F221+F232</f>
        <v>29389685.599999994</v>
      </c>
      <c r="G50" s="151" t="s">
        <v>20</v>
      </c>
      <c r="H50" s="7"/>
      <c r="I50" s="7"/>
      <c r="J50" s="7"/>
      <c r="K50" s="7"/>
      <c r="L50" s="7"/>
      <c r="M50" s="13"/>
      <c r="N50" s="13" t="s">
        <v>20</v>
      </c>
      <c r="O50" s="13"/>
      <c r="P50" s="13"/>
      <c r="Q50" s="13"/>
      <c r="R50" s="13"/>
      <c r="S50" s="21"/>
      <c r="T50" s="22" t="s">
        <v>6</v>
      </c>
    </row>
    <row r="51" spans="1:20" s="23" customFormat="1" hidden="1" outlineLevel="1" collapsed="1">
      <c r="A51" s="76" t="s">
        <v>0</v>
      </c>
      <c r="B51" s="84"/>
      <c r="C51" s="84"/>
      <c r="D51" s="84"/>
      <c r="E51" s="84"/>
      <c r="F51" s="84">
        <f>SUM(F52:F196)</f>
        <v>26285195.219999995</v>
      </c>
      <c r="G51" s="156"/>
      <c r="H51" s="49"/>
      <c r="I51" s="49"/>
      <c r="J51" s="49"/>
      <c r="K51" s="49"/>
      <c r="L51" s="49"/>
      <c r="M51" s="13"/>
      <c r="N51" s="21"/>
      <c r="O51" s="22"/>
    </row>
    <row r="52" spans="1:20" s="23" customFormat="1" hidden="1" outlineLevel="3">
      <c r="A52" s="77" t="s">
        <v>106</v>
      </c>
      <c r="B52" s="85"/>
      <c r="C52" s="85"/>
      <c r="D52" s="85"/>
      <c r="E52" s="85"/>
      <c r="F52" s="85">
        <v>36634</v>
      </c>
      <c r="G52" s="157"/>
      <c r="H52" s="66"/>
      <c r="I52" s="66"/>
      <c r="J52" s="66"/>
      <c r="K52" s="66"/>
      <c r="L52" s="66"/>
      <c r="M52" s="13"/>
    </row>
    <row r="53" spans="1:20" s="23" customFormat="1" hidden="1" outlineLevel="3">
      <c r="A53" s="77" t="s">
        <v>34</v>
      </c>
      <c r="B53" s="85"/>
      <c r="C53" s="85"/>
      <c r="D53" s="85"/>
      <c r="E53" s="85"/>
      <c r="F53" s="85">
        <v>512000</v>
      </c>
      <c r="G53" s="157"/>
      <c r="H53" s="66"/>
      <c r="I53" s="66"/>
      <c r="J53" s="66"/>
      <c r="K53" s="66"/>
      <c r="L53" s="66"/>
      <c r="M53" s="14"/>
    </row>
    <row r="54" spans="1:20" s="21" customFormat="1" ht="57" hidden="1" customHeight="1" outlineLevel="3">
      <c r="A54" s="77" t="s">
        <v>107</v>
      </c>
      <c r="B54" s="85"/>
      <c r="C54" s="85"/>
      <c r="D54" s="85"/>
      <c r="E54" s="85"/>
      <c r="F54" s="85">
        <v>20000</v>
      </c>
      <c r="G54" s="158" t="s">
        <v>9</v>
      </c>
      <c r="H54" s="66"/>
      <c r="I54" s="66"/>
      <c r="J54" s="66"/>
      <c r="K54" s="66"/>
      <c r="L54" s="66"/>
      <c r="M54" s="14"/>
      <c r="N54" s="39" t="s">
        <v>9</v>
      </c>
      <c r="O54" s="26"/>
    </row>
    <row r="55" spans="1:20" s="21" customFormat="1" ht="58.5" hidden="1" customHeight="1" outlineLevel="3">
      <c r="A55" s="77" t="s">
        <v>108</v>
      </c>
      <c r="B55" s="85"/>
      <c r="C55" s="85"/>
      <c r="D55" s="85"/>
      <c r="E55" s="85"/>
      <c r="F55" s="85">
        <v>10118</v>
      </c>
      <c r="G55" s="156"/>
      <c r="H55" s="66"/>
      <c r="I55" s="66"/>
      <c r="J55" s="66"/>
      <c r="K55" s="66"/>
      <c r="L55" s="66"/>
      <c r="M55" s="13"/>
      <c r="O55" s="27" t="s">
        <v>12</v>
      </c>
    </row>
    <row r="56" spans="1:20" s="21" customFormat="1" hidden="1" outlineLevel="3">
      <c r="A56" s="77" t="s">
        <v>109</v>
      </c>
      <c r="B56" s="85"/>
      <c r="C56" s="85"/>
      <c r="D56" s="85"/>
      <c r="E56" s="85"/>
      <c r="F56" s="85">
        <v>27895.06</v>
      </c>
      <c r="G56" s="156"/>
      <c r="H56" s="66"/>
      <c r="I56" s="66"/>
      <c r="J56" s="66"/>
      <c r="K56" s="66"/>
      <c r="L56" s="66"/>
      <c r="M56" s="8"/>
      <c r="O56" s="28"/>
    </row>
    <row r="57" spans="1:20" s="21" customFormat="1" hidden="1" outlineLevel="3">
      <c r="A57" s="77" t="s">
        <v>59</v>
      </c>
      <c r="B57" s="85"/>
      <c r="C57" s="85"/>
      <c r="D57" s="85"/>
      <c r="E57" s="85"/>
      <c r="F57" s="85">
        <v>283.29000000000002</v>
      </c>
      <c r="G57" s="156"/>
      <c r="H57" s="66"/>
      <c r="I57" s="66"/>
      <c r="J57" s="66"/>
      <c r="K57" s="66"/>
      <c r="L57" s="66"/>
      <c r="M57" s="14"/>
      <c r="O57" s="28"/>
    </row>
    <row r="58" spans="1:20" s="23" customFormat="1" hidden="1" outlineLevel="3">
      <c r="A58" s="77" t="s">
        <v>99</v>
      </c>
      <c r="B58" s="85"/>
      <c r="C58" s="85"/>
      <c r="D58" s="85"/>
      <c r="E58" s="85"/>
      <c r="F58" s="85">
        <v>81689</v>
      </c>
      <c r="G58" s="158" t="s">
        <v>5</v>
      </c>
      <c r="H58" s="66"/>
      <c r="I58" s="66"/>
      <c r="J58" s="66"/>
      <c r="K58" s="66"/>
      <c r="L58" s="66"/>
      <c r="M58" s="14"/>
      <c r="N58" s="39" t="s">
        <v>5</v>
      </c>
    </row>
    <row r="59" spans="1:20" s="21" customFormat="1" hidden="1" outlineLevel="3">
      <c r="A59" s="77" t="s">
        <v>110</v>
      </c>
      <c r="B59" s="85"/>
      <c r="C59" s="85"/>
      <c r="D59" s="85"/>
      <c r="E59" s="85"/>
      <c r="F59" s="85">
        <v>218122.67</v>
      </c>
      <c r="G59" s="156"/>
      <c r="H59" s="66"/>
      <c r="I59" s="66"/>
      <c r="J59" s="66"/>
      <c r="K59" s="66"/>
      <c r="L59" s="66"/>
      <c r="M59" s="13"/>
      <c r="O59" s="28"/>
    </row>
    <row r="60" spans="1:20" s="21" customFormat="1" hidden="1" outlineLevel="3">
      <c r="A60" s="77" t="s">
        <v>111</v>
      </c>
      <c r="B60" s="85"/>
      <c r="C60" s="85"/>
      <c r="D60" s="85"/>
      <c r="E60" s="85"/>
      <c r="F60" s="85">
        <v>310285</v>
      </c>
      <c r="G60" s="156"/>
      <c r="H60" s="66"/>
      <c r="I60" s="66"/>
      <c r="J60" s="66"/>
      <c r="K60" s="66"/>
      <c r="L60" s="66"/>
      <c r="M60" s="14"/>
      <c r="O60" s="28"/>
    </row>
    <row r="61" spans="1:20" s="23" customFormat="1" hidden="1" outlineLevel="3">
      <c r="A61" s="77" t="s">
        <v>112</v>
      </c>
      <c r="B61" s="85"/>
      <c r="C61" s="85"/>
      <c r="D61" s="85"/>
      <c r="E61" s="85"/>
      <c r="F61" s="85">
        <v>75000</v>
      </c>
      <c r="G61" s="157"/>
      <c r="H61" s="66"/>
      <c r="I61" s="66"/>
      <c r="J61" s="66"/>
      <c r="K61" s="66"/>
      <c r="L61" s="66"/>
      <c r="M61" s="14"/>
    </row>
    <row r="62" spans="1:20" s="23" customFormat="1" hidden="1" outlineLevel="3">
      <c r="A62" s="77" t="s">
        <v>113</v>
      </c>
      <c r="B62" s="85"/>
      <c r="C62" s="85"/>
      <c r="D62" s="85"/>
      <c r="E62" s="85"/>
      <c r="F62" s="85">
        <v>9737.5</v>
      </c>
      <c r="G62" s="157"/>
      <c r="H62" s="66"/>
      <c r="I62" s="66"/>
      <c r="J62" s="66"/>
      <c r="K62" s="66"/>
      <c r="L62" s="66"/>
      <c r="M62" s="14"/>
      <c r="P62" s="40" t="s">
        <v>17</v>
      </c>
    </row>
    <row r="63" spans="1:20" s="23" customFormat="1" hidden="1" outlineLevel="3">
      <c r="A63" s="77" t="s">
        <v>114</v>
      </c>
      <c r="B63" s="85"/>
      <c r="C63" s="85"/>
      <c r="D63" s="85"/>
      <c r="E63" s="85"/>
      <c r="F63" s="85">
        <v>950</v>
      </c>
      <c r="G63" s="158" t="s">
        <v>4</v>
      </c>
      <c r="H63" s="66"/>
      <c r="I63" s="66"/>
      <c r="J63" s="66"/>
      <c r="K63" s="66"/>
      <c r="L63" s="66"/>
      <c r="M63" s="13"/>
      <c r="N63" s="39" t="s">
        <v>4</v>
      </c>
      <c r="O63" s="29"/>
      <c r="P63" s="40" t="s">
        <v>16</v>
      </c>
    </row>
    <row r="64" spans="1:20" s="23" customFormat="1" hidden="1" outlineLevel="3">
      <c r="A64" s="77" t="s">
        <v>115</v>
      </c>
      <c r="B64" s="85"/>
      <c r="C64" s="85"/>
      <c r="D64" s="85"/>
      <c r="E64" s="85"/>
      <c r="F64" s="85">
        <v>699</v>
      </c>
      <c r="G64" s="156"/>
      <c r="H64" s="66"/>
      <c r="I64" s="66"/>
      <c r="J64" s="66"/>
      <c r="K64" s="66"/>
      <c r="L64" s="66"/>
      <c r="M64" s="13"/>
      <c r="N64" s="21"/>
      <c r="O64" s="29"/>
      <c r="Q64" s="41" t="s">
        <v>7</v>
      </c>
      <c r="R64" s="42" t="s">
        <v>18</v>
      </c>
    </row>
    <row r="65" spans="1:18" s="23" customFormat="1" hidden="1" outlineLevel="3">
      <c r="A65" s="77" t="s">
        <v>116</v>
      </c>
      <c r="B65" s="85"/>
      <c r="C65" s="85"/>
      <c r="D65" s="85"/>
      <c r="E65" s="85"/>
      <c r="F65" s="85">
        <v>12600</v>
      </c>
      <c r="G65" s="157"/>
      <c r="H65" s="66"/>
      <c r="I65" s="66"/>
      <c r="J65" s="66"/>
      <c r="K65" s="66"/>
      <c r="L65" s="66"/>
      <c r="M65" s="13"/>
      <c r="O65" s="29"/>
    </row>
    <row r="66" spans="1:18" s="23" customFormat="1" hidden="1" outlineLevel="3">
      <c r="A66" s="77" t="s">
        <v>117</v>
      </c>
      <c r="B66" s="85"/>
      <c r="C66" s="85"/>
      <c r="D66" s="85"/>
      <c r="E66" s="85"/>
      <c r="F66" s="85">
        <v>0.01</v>
      </c>
      <c r="G66" s="157"/>
      <c r="H66" s="66"/>
      <c r="I66" s="66"/>
      <c r="J66" s="66"/>
      <c r="K66" s="66"/>
      <c r="L66" s="66"/>
      <c r="M66" s="14"/>
      <c r="O66" s="29"/>
    </row>
    <row r="67" spans="1:18" s="23" customFormat="1" hidden="1" outlineLevel="3">
      <c r="A67" s="77" t="s">
        <v>118</v>
      </c>
      <c r="B67" s="85"/>
      <c r="C67" s="85"/>
      <c r="D67" s="85"/>
      <c r="E67" s="85"/>
      <c r="F67" s="85">
        <v>17998</v>
      </c>
      <c r="G67" s="156"/>
      <c r="H67" s="66"/>
      <c r="I67" s="66"/>
      <c r="J67" s="66"/>
      <c r="K67" s="66"/>
      <c r="L67" s="66"/>
      <c r="M67" s="14"/>
      <c r="N67" s="21"/>
      <c r="O67" s="29"/>
      <c r="Q67" s="30"/>
      <c r="R67" s="30"/>
    </row>
    <row r="68" spans="1:18" s="21" customFormat="1" ht="24.75" hidden="1" customHeight="1" outlineLevel="3">
      <c r="A68" s="77" t="s">
        <v>119</v>
      </c>
      <c r="B68" s="85"/>
      <c r="C68" s="85"/>
      <c r="D68" s="85"/>
      <c r="E68" s="85"/>
      <c r="F68" s="85">
        <v>500</v>
      </c>
      <c r="G68" s="153"/>
      <c r="H68" s="66"/>
      <c r="I68" s="66"/>
      <c r="J68" s="66"/>
      <c r="K68" s="66"/>
      <c r="L68" s="66"/>
      <c r="M68" s="15"/>
      <c r="N68" s="26"/>
      <c r="O68" s="29"/>
      <c r="Q68" s="30"/>
      <c r="R68" s="30"/>
    </row>
    <row r="69" spans="1:18" s="23" customFormat="1" hidden="1" outlineLevel="3">
      <c r="A69" s="77" t="s">
        <v>120</v>
      </c>
      <c r="B69" s="85"/>
      <c r="C69" s="85"/>
      <c r="D69" s="85"/>
      <c r="E69" s="85"/>
      <c r="F69" s="85">
        <v>297648</v>
      </c>
      <c r="G69" s="153"/>
      <c r="H69" s="66"/>
      <c r="I69" s="66"/>
      <c r="J69" s="66"/>
      <c r="K69" s="66"/>
      <c r="L69" s="66"/>
      <c r="M69" s="15"/>
      <c r="N69" s="26"/>
      <c r="O69" s="29"/>
      <c r="Q69" s="30"/>
      <c r="R69" s="30"/>
    </row>
    <row r="70" spans="1:18" s="23" customFormat="1" hidden="1" outlineLevel="3">
      <c r="A70" s="77" t="s">
        <v>121</v>
      </c>
      <c r="B70" s="85"/>
      <c r="C70" s="85"/>
      <c r="D70" s="85"/>
      <c r="E70" s="85"/>
      <c r="F70" s="85">
        <v>42822</v>
      </c>
      <c r="G70" s="153"/>
      <c r="H70" s="66"/>
      <c r="I70" s="66"/>
      <c r="J70" s="66"/>
      <c r="K70" s="66"/>
      <c r="L70" s="66"/>
      <c r="M70" s="15"/>
      <c r="N70" s="26"/>
      <c r="O70" s="29"/>
      <c r="Q70" s="30"/>
      <c r="R70" s="30"/>
    </row>
    <row r="71" spans="1:18" s="23" customFormat="1" hidden="1" outlineLevel="3">
      <c r="A71" s="77" t="s">
        <v>122</v>
      </c>
      <c r="B71" s="85"/>
      <c r="C71" s="85"/>
      <c r="D71" s="85"/>
      <c r="E71" s="85"/>
      <c r="F71" s="85">
        <v>3940</v>
      </c>
      <c r="G71" s="153"/>
      <c r="H71" s="66"/>
      <c r="I71" s="66"/>
      <c r="J71" s="66"/>
      <c r="K71" s="66"/>
      <c r="L71" s="66"/>
      <c r="M71" s="15"/>
      <c r="N71" s="26"/>
      <c r="O71" s="29"/>
      <c r="Q71" s="30"/>
      <c r="R71" s="30"/>
    </row>
    <row r="72" spans="1:18" s="23" customFormat="1" hidden="1" outlineLevel="3">
      <c r="A72" s="77" t="s">
        <v>123</v>
      </c>
      <c r="B72" s="85"/>
      <c r="C72" s="85"/>
      <c r="D72" s="85"/>
      <c r="E72" s="85"/>
      <c r="F72" s="85">
        <v>1778526.66</v>
      </c>
      <c r="G72" s="153"/>
      <c r="H72" s="66"/>
      <c r="I72" s="66"/>
      <c r="J72" s="66"/>
      <c r="K72" s="66"/>
      <c r="L72" s="66"/>
      <c r="M72" s="15"/>
      <c r="N72" s="26"/>
      <c r="O72" s="29"/>
      <c r="Q72" s="30"/>
      <c r="R72" s="30"/>
    </row>
    <row r="73" spans="1:18" hidden="1" outlineLevel="3">
      <c r="A73" s="77" t="s">
        <v>124</v>
      </c>
      <c r="B73" s="85"/>
      <c r="C73" s="85"/>
      <c r="D73" s="85"/>
      <c r="E73" s="85"/>
      <c r="F73" s="85">
        <v>307147.2</v>
      </c>
      <c r="G73" s="153"/>
      <c r="H73" s="66"/>
      <c r="I73" s="66"/>
      <c r="J73" s="66"/>
      <c r="K73" s="66"/>
      <c r="L73" s="66"/>
      <c r="N73" s="26"/>
      <c r="O73" s="29"/>
      <c r="P73" s="16"/>
      <c r="Q73" s="30"/>
      <c r="R73" s="30"/>
    </row>
    <row r="74" spans="1:18" hidden="1" outlineLevel="3">
      <c r="A74" s="77" t="s">
        <v>125</v>
      </c>
      <c r="B74" s="85"/>
      <c r="C74" s="85"/>
      <c r="D74" s="85"/>
      <c r="E74" s="85"/>
      <c r="F74" s="85">
        <v>216000</v>
      </c>
      <c r="G74" s="153"/>
      <c r="H74" s="66"/>
      <c r="I74" s="66"/>
      <c r="J74" s="66"/>
      <c r="K74" s="66"/>
      <c r="L74" s="66"/>
      <c r="N74" s="26"/>
      <c r="O74" s="29"/>
      <c r="P74" s="16"/>
      <c r="Q74" s="26"/>
      <c r="R74" s="16"/>
    </row>
    <row r="75" spans="1:18" hidden="1" outlineLevel="3">
      <c r="A75" s="77" t="s">
        <v>126</v>
      </c>
      <c r="B75" s="85"/>
      <c r="C75" s="85"/>
      <c r="D75" s="85"/>
      <c r="E75" s="85"/>
      <c r="F75" s="85">
        <v>2500</v>
      </c>
      <c r="G75" s="153"/>
      <c r="H75" s="66"/>
      <c r="I75" s="66"/>
      <c r="J75" s="66"/>
      <c r="K75" s="66"/>
      <c r="L75" s="66"/>
      <c r="N75" s="26"/>
      <c r="O75" s="29"/>
      <c r="P75" s="16"/>
      <c r="Q75" s="16"/>
      <c r="R75" s="16"/>
    </row>
    <row r="76" spans="1:18" hidden="1" outlineLevel="3">
      <c r="A76" s="77" t="s">
        <v>127</v>
      </c>
      <c r="B76" s="85"/>
      <c r="C76" s="85"/>
      <c r="D76" s="85"/>
      <c r="E76" s="85"/>
      <c r="F76" s="85">
        <v>5160</v>
      </c>
      <c r="G76" s="153"/>
      <c r="H76" s="66"/>
      <c r="I76" s="66"/>
      <c r="J76" s="66"/>
      <c r="K76" s="66"/>
      <c r="L76" s="66"/>
      <c r="N76" s="26"/>
      <c r="O76" s="26"/>
      <c r="P76" s="16"/>
      <c r="Q76" s="16"/>
      <c r="R76" s="16"/>
    </row>
    <row r="77" spans="1:18" hidden="1" outlineLevel="3">
      <c r="A77" s="77" t="s">
        <v>128</v>
      </c>
      <c r="B77" s="85"/>
      <c r="C77" s="85"/>
      <c r="D77" s="85"/>
      <c r="E77" s="85"/>
      <c r="F77" s="85">
        <v>290</v>
      </c>
      <c r="G77" s="153"/>
      <c r="H77" s="66"/>
      <c r="I77" s="66"/>
      <c r="J77" s="66"/>
      <c r="K77" s="66"/>
      <c r="L77" s="66"/>
      <c r="N77" s="26"/>
      <c r="O77" s="43"/>
      <c r="P77" s="16"/>
      <c r="Q77" s="16"/>
      <c r="R77" s="16"/>
    </row>
    <row r="78" spans="1:18" hidden="1" outlineLevel="3">
      <c r="A78" s="77" t="s">
        <v>129</v>
      </c>
      <c r="B78" s="85"/>
      <c r="C78" s="85"/>
      <c r="D78" s="85"/>
      <c r="E78" s="85"/>
      <c r="F78" s="85">
        <v>199700</v>
      </c>
      <c r="G78" s="153"/>
      <c r="H78" s="66"/>
      <c r="I78" s="66"/>
      <c r="J78" s="66"/>
      <c r="K78" s="66"/>
      <c r="L78" s="66"/>
      <c r="N78" s="26"/>
      <c r="O78" s="16"/>
      <c r="P78" s="16"/>
      <c r="Q78" s="16"/>
      <c r="R78" s="16"/>
    </row>
    <row r="79" spans="1:18" hidden="1" outlineLevel="3">
      <c r="A79" s="77" t="s">
        <v>130</v>
      </c>
      <c r="B79" s="85"/>
      <c r="C79" s="85"/>
      <c r="D79" s="85"/>
      <c r="E79" s="85"/>
      <c r="F79" s="85">
        <v>11800</v>
      </c>
      <c r="G79" s="153"/>
      <c r="H79" s="66"/>
      <c r="I79" s="66"/>
      <c r="J79" s="66"/>
      <c r="K79" s="66"/>
      <c r="L79" s="66"/>
      <c r="N79" s="26"/>
      <c r="O79" s="16"/>
      <c r="P79" s="16"/>
      <c r="Q79" s="16"/>
      <c r="R79" s="16"/>
    </row>
    <row r="80" spans="1:18" hidden="1" outlineLevel="3">
      <c r="A80" s="77" t="s">
        <v>131</v>
      </c>
      <c r="B80" s="85"/>
      <c r="C80" s="85"/>
      <c r="D80" s="85"/>
      <c r="E80" s="85"/>
      <c r="F80" s="85">
        <v>45000</v>
      </c>
      <c r="G80" s="153"/>
      <c r="H80" s="66"/>
      <c r="I80" s="66"/>
      <c r="J80" s="66"/>
      <c r="K80" s="66"/>
      <c r="L80" s="66"/>
      <c r="M80" s="43"/>
      <c r="N80" s="26"/>
      <c r="O80" s="16"/>
      <c r="P80" s="16"/>
      <c r="Q80" s="16"/>
      <c r="R80" s="16"/>
    </row>
    <row r="81" spans="1:18" hidden="1" outlineLevel="3">
      <c r="A81" s="77" t="s">
        <v>132</v>
      </c>
      <c r="B81" s="85"/>
      <c r="C81" s="85"/>
      <c r="D81" s="85"/>
      <c r="E81" s="85"/>
      <c r="F81" s="85">
        <v>18900</v>
      </c>
      <c r="G81" s="153"/>
      <c r="H81" s="66"/>
      <c r="I81" s="66"/>
      <c r="J81" s="66"/>
      <c r="K81" s="66"/>
      <c r="L81" s="66"/>
      <c r="M81" s="43"/>
      <c r="N81" s="26"/>
      <c r="O81" s="16"/>
      <c r="P81" s="16"/>
      <c r="Q81" s="16"/>
      <c r="R81" s="16"/>
    </row>
    <row r="82" spans="1:18" hidden="1" outlineLevel="3">
      <c r="A82" s="77" t="s">
        <v>133</v>
      </c>
      <c r="B82" s="85"/>
      <c r="C82" s="85"/>
      <c r="D82" s="85"/>
      <c r="E82" s="85"/>
      <c r="F82" s="85">
        <v>418752.89</v>
      </c>
      <c r="G82" s="153"/>
      <c r="H82" s="66"/>
      <c r="I82" s="66"/>
      <c r="J82" s="66"/>
      <c r="K82" s="66"/>
      <c r="L82" s="66"/>
      <c r="M82" s="43"/>
      <c r="N82" s="26"/>
      <c r="O82" s="16"/>
      <c r="P82" s="16"/>
      <c r="Q82" s="16"/>
      <c r="R82" s="16"/>
    </row>
    <row r="83" spans="1:18" hidden="1" outlineLevel="3">
      <c r="A83" s="77" t="s">
        <v>134</v>
      </c>
      <c r="B83" s="85"/>
      <c r="C83" s="85"/>
      <c r="D83" s="85"/>
      <c r="E83" s="85"/>
      <c r="F83" s="85">
        <v>35000</v>
      </c>
      <c r="G83" s="153"/>
      <c r="H83" s="66"/>
      <c r="I83" s="66"/>
      <c r="J83" s="66"/>
      <c r="K83" s="66"/>
      <c r="L83" s="66"/>
      <c r="M83" s="43"/>
      <c r="N83" s="26"/>
      <c r="O83" s="16"/>
      <c r="P83" s="16"/>
      <c r="Q83" s="16"/>
      <c r="R83" s="16"/>
    </row>
    <row r="84" spans="1:18" hidden="1" outlineLevel="3">
      <c r="A84" s="77" t="s">
        <v>135</v>
      </c>
      <c r="B84" s="85"/>
      <c r="C84" s="85"/>
      <c r="D84" s="85"/>
      <c r="E84" s="85"/>
      <c r="F84" s="85">
        <v>1348</v>
      </c>
      <c r="G84" s="157"/>
      <c r="H84" s="66"/>
      <c r="I84" s="66"/>
      <c r="J84" s="66"/>
      <c r="K84" s="66"/>
      <c r="L84" s="66"/>
      <c r="N84" s="16"/>
      <c r="O84" s="16"/>
      <c r="P84" s="16"/>
      <c r="Q84" s="16"/>
      <c r="R84" s="16"/>
    </row>
    <row r="85" spans="1:18" hidden="1" outlineLevel="3">
      <c r="A85" s="77" t="s">
        <v>136</v>
      </c>
      <c r="B85" s="85"/>
      <c r="C85" s="85"/>
      <c r="D85" s="85"/>
      <c r="E85" s="85"/>
      <c r="F85" s="85">
        <v>12550</v>
      </c>
      <c r="G85" s="157"/>
      <c r="H85" s="66"/>
      <c r="I85" s="66"/>
      <c r="J85" s="66"/>
      <c r="K85" s="66"/>
      <c r="L85" s="66"/>
      <c r="N85" s="16"/>
      <c r="O85" s="16"/>
      <c r="P85" s="16"/>
      <c r="Q85" s="16"/>
      <c r="R85" s="16"/>
    </row>
    <row r="86" spans="1:18" hidden="1" outlineLevel="3">
      <c r="A86" s="77" t="s">
        <v>137</v>
      </c>
      <c r="B86" s="85"/>
      <c r="C86" s="85"/>
      <c r="D86" s="85"/>
      <c r="E86" s="85"/>
      <c r="F86" s="85">
        <v>4328</v>
      </c>
      <c r="G86" s="157"/>
      <c r="H86" s="66"/>
      <c r="I86" s="66"/>
      <c r="J86" s="66"/>
      <c r="K86" s="66"/>
      <c r="L86" s="66"/>
      <c r="N86" s="16"/>
      <c r="O86" s="16"/>
      <c r="P86" s="16"/>
      <c r="Q86" s="16"/>
      <c r="R86" s="16"/>
    </row>
    <row r="87" spans="1:18" hidden="1" outlineLevel="3">
      <c r="A87" s="77" t="s">
        <v>138</v>
      </c>
      <c r="B87" s="85"/>
      <c r="C87" s="85"/>
      <c r="D87" s="85"/>
      <c r="E87" s="85"/>
      <c r="F87" s="85">
        <v>477746.88</v>
      </c>
      <c r="G87" s="157"/>
      <c r="H87" s="66"/>
      <c r="I87" s="66"/>
      <c r="J87" s="66"/>
      <c r="K87" s="66"/>
      <c r="L87" s="66"/>
      <c r="N87" s="16"/>
      <c r="O87" s="16"/>
      <c r="P87" s="16"/>
      <c r="Q87" s="16"/>
      <c r="R87" s="16"/>
    </row>
    <row r="88" spans="1:18" hidden="1" outlineLevel="3">
      <c r="A88" s="77" t="s">
        <v>139</v>
      </c>
      <c r="B88" s="85"/>
      <c r="C88" s="85"/>
      <c r="D88" s="85"/>
      <c r="E88" s="85"/>
      <c r="F88" s="85">
        <v>38800</v>
      </c>
      <c r="G88" s="157"/>
      <c r="H88" s="66"/>
      <c r="I88" s="66"/>
      <c r="J88" s="66"/>
      <c r="K88" s="66"/>
      <c r="L88" s="66"/>
      <c r="N88" s="16"/>
      <c r="O88" s="16"/>
      <c r="P88" s="16"/>
      <c r="Q88" s="16"/>
      <c r="R88" s="16"/>
    </row>
    <row r="89" spans="1:18" hidden="1" outlineLevel="3">
      <c r="A89" s="77" t="s">
        <v>140</v>
      </c>
      <c r="B89" s="85"/>
      <c r="C89" s="85"/>
      <c r="D89" s="85"/>
      <c r="E89" s="85"/>
      <c r="F89" s="85">
        <v>677774</v>
      </c>
      <c r="G89" s="157"/>
      <c r="H89" s="66"/>
      <c r="I89" s="66"/>
      <c r="J89" s="66"/>
      <c r="K89" s="66"/>
      <c r="L89" s="66"/>
      <c r="N89" s="16"/>
      <c r="O89" s="16"/>
      <c r="P89" s="16"/>
      <c r="Q89" s="16"/>
      <c r="R89" s="16"/>
    </row>
    <row r="90" spans="1:18" hidden="1" outlineLevel="3">
      <c r="A90" s="77" t="s">
        <v>141</v>
      </c>
      <c r="B90" s="85"/>
      <c r="C90" s="85"/>
      <c r="D90" s="85"/>
      <c r="E90" s="85"/>
      <c r="F90" s="85">
        <v>10000</v>
      </c>
      <c r="G90" s="157"/>
      <c r="H90" s="66"/>
      <c r="I90" s="66"/>
      <c r="J90" s="66"/>
      <c r="K90" s="66"/>
      <c r="L90" s="66"/>
      <c r="N90" s="16"/>
      <c r="O90" s="16"/>
      <c r="P90" s="16"/>
      <c r="Q90" s="16"/>
      <c r="R90" s="16"/>
    </row>
    <row r="91" spans="1:18" hidden="1" outlineLevel="3">
      <c r="A91" s="77" t="s">
        <v>142</v>
      </c>
      <c r="B91" s="85"/>
      <c r="C91" s="85"/>
      <c r="D91" s="85"/>
      <c r="E91" s="85"/>
      <c r="F91" s="85">
        <v>0.3</v>
      </c>
      <c r="G91" s="157"/>
      <c r="H91" s="66"/>
      <c r="I91" s="66"/>
      <c r="J91" s="66"/>
      <c r="K91" s="66"/>
      <c r="L91" s="66"/>
      <c r="N91" s="16"/>
      <c r="O91" s="16"/>
      <c r="P91" s="16"/>
      <c r="Q91" s="16"/>
      <c r="R91" s="16"/>
    </row>
    <row r="92" spans="1:18" hidden="1" outlineLevel="3">
      <c r="A92" s="77" t="s">
        <v>143</v>
      </c>
      <c r="B92" s="85"/>
      <c r="C92" s="85"/>
      <c r="D92" s="85"/>
      <c r="E92" s="85"/>
      <c r="F92" s="85">
        <v>120000</v>
      </c>
      <c r="G92" s="157"/>
      <c r="H92" s="66"/>
      <c r="I92" s="66"/>
      <c r="J92" s="66"/>
      <c r="K92" s="66"/>
      <c r="L92" s="66"/>
      <c r="N92" s="16"/>
      <c r="O92" s="16"/>
      <c r="P92" s="16"/>
      <c r="Q92" s="16"/>
      <c r="R92" s="16"/>
    </row>
    <row r="93" spans="1:18" hidden="1" outlineLevel="3">
      <c r="A93" s="77" t="s">
        <v>144</v>
      </c>
      <c r="B93" s="85"/>
      <c r="C93" s="85"/>
      <c r="D93" s="85"/>
      <c r="E93" s="85"/>
      <c r="F93" s="85">
        <v>101581.35</v>
      </c>
      <c r="G93" s="157"/>
      <c r="H93" s="66"/>
      <c r="I93" s="66"/>
      <c r="J93" s="66"/>
      <c r="K93" s="66"/>
      <c r="L93" s="66"/>
      <c r="N93" s="16"/>
      <c r="O93" s="16"/>
      <c r="P93" s="16"/>
      <c r="Q93" s="16"/>
      <c r="R93" s="16"/>
    </row>
    <row r="94" spans="1:18" hidden="1" outlineLevel="3">
      <c r="A94" s="77" t="s">
        <v>65</v>
      </c>
      <c r="B94" s="85"/>
      <c r="C94" s="85"/>
      <c r="D94" s="85"/>
      <c r="E94" s="85"/>
      <c r="F94" s="85">
        <v>86420</v>
      </c>
      <c r="G94" s="157"/>
      <c r="H94" s="66"/>
      <c r="I94" s="66"/>
      <c r="J94" s="66"/>
      <c r="K94" s="66"/>
      <c r="L94" s="66"/>
      <c r="N94" s="16"/>
      <c r="O94" s="16"/>
      <c r="P94" s="16"/>
      <c r="Q94" s="16"/>
      <c r="R94" s="16"/>
    </row>
    <row r="95" spans="1:18" hidden="1" outlineLevel="3">
      <c r="A95" s="77" t="s">
        <v>145</v>
      </c>
      <c r="B95" s="85"/>
      <c r="C95" s="85"/>
      <c r="D95" s="85"/>
      <c r="E95" s="85"/>
      <c r="F95" s="85">
        <v>13800</v>
      </c>
      <c r="G95" s="157"/>
      <c r="H95" s="66"/>
      <c r="I95" s="66"/>
      <c r="J95" s="66"/>
      <c r="K95" s="66"/>
      <c r="L95" s="66"/>
      <c r="N95" s="16"/>
      <c r="O95" s="16"/>
      <c r="P95" s="16"/>
      <c r="Q95" s="16"/>
      <c r="R95" s="16"/>
    </row>
    <row r="96" spans="1:18" hidden="1" outlineLevel="3">
      <c r="A96" s="77" t="s">
        <v>146</v>
      </c>
      <c r="B96" s="85"/>
      <c r="C96" s="85"/>
      <c r="D96" s="85"/>
      <c r="E96" s="85"/>
      <c r="F96" s="85">
        <v>6165</v>
      </c>
      <c r="G96" s="157"/>
      <c r="H96" s="66"/>
      <c r="I96" s="66"/>
      <c r="J96" s="66"/>
      <c r="K96" s="66"/>
      <c r="L96" s="66"/>
      <c r="N96" s="16"/>
      <c r="O96" s="16"/>
      <c r="P96" s="16"/>
      <c r="Q96" s="16"/>
      <c r="R96" s="16"/>
    </row>
    <row r="97" spans="1:18" hidden="1" outlineLevel="3">
      <c r="A97" s="77" t="s">
        <v>66</v>
      </c>
      <c r="B97" s="85"/>
      <c r="C97" s="85"/>
      <c r="D97" s="85"/>
      <c r="E97" s="85"/>
      <c r="F97" s="85">
        <v>184524</v>
      </c>
      <c r="G97" s="157"/>
      <c r="H97" s="66"/>
      <c r="I97" s="66"/>
      <c r="J97" s="66"/>
      <c r="K97" s="66"/>
      <c r="L97" s="66"/>
      <c r="N97" s="16"/>
      <c r="O97" s="16"/>
      <c r="P97" s="16"/>
      <c r="Q97" s="16"/>
      <c r="R97" s="16"/>
    </row>
    <row r="98" spans="1:18" hidden="1" outlineLevel="3">
      <c r="A98" s="77" t="s">
        <v>67</v>
      </c>
      <c r="B98" s="85"/>
      <c r="C98" s="85"/>
      <c r="D98" s="85"/>
      <c r="E98" s="85"/>
      <c r="F98" s="85">
        <v>55467.27</v>
      </c>
      <c r="G98" s="157"/>
      <c r="H98" s="66"/>
      <c r="I98" s="66"/>
      <c r="J98" s="66"/>
      <c r="K98" s="66"/>
      <c r="L98" s="66"/>
      <c r="N98" s="16"/>
      <c r="O98" s="16"/>
      <c r="P98" s="16"/>
      <c r="Q98" s="16"/>
      <c r="R98" s="16"/>
    </row>
    <row r="99" spans="1:18" hidden="1" outlineLevel="3">
      <c r="A99" s="77" t="s">
        <v>147</v>
      </c>
      <c r="B99" s="85"/>
      <c r="C99" s="85"/>
      <c r="D99" s="85"/>
      <c r="E99" s="85"/>
      <c r="F99" s="85">
        <v>11600</v>
      </c>
      <c r="G99" s="157"/>
      <c r="H99" s="66"/>
      <c r="I99" s="66"/>
      <c r="J99" s="66"/>
      <c r="K99" s="66"/>
      <c r="L99" s="66"/>
      <c r="N99" s="16"/>
      <c r="O99" s="16"/>
      <c r="P99" s="16"/>
      <c r="Q99" s="16"/>
      <c r="R99" s="16"/>
    </row>
    <row r="100" spans="1:18" hidden="1" outlineLevel="3">
      <c r="A100" s="77" t="s">
        <v>148</v>
      </c>
      <c r="B100" s="85"/>
      <c r="C100" s="85"/>
      <c r="D100" s="85"/>
      <c r="E100" s="85"/>
      <c r="F100" s="85">
        <v>3918</v>
      </c>
      <c r="G100" s="157"/>
      <c r="H100" s="66"/>
      <c r="I100" s="66"/>
      <c r="J100" s="66"/>
      <c r="K100" s="66"/>
      <c r="L100" s="66"/>
      <c r="N100" s="16"/>
      <c r="O100" s="16"/>
      <c r="P100" s="16"/>
      <c r="Q100" s="16"/>
      <c r="R100" s="16"/>
    </row>
    <row r="101" spans="1:18" hidden="1" outlineLevel="3">
      <c r="A101" s="77" t="s">
        <v>149</v>
      </c>
      <c r="B101" s="85"/>
      <c r="C101" s="85"/>
      <c r="D101" s="85"/>
      <c r="E101" s="85"/>
      <c r="F101" s="85">
        <v>2.17</v>
      </c>
      <c r="G101" s="157"/>
      <c r="H101" s="66"/>
      <c r="I101" s="66"/>
      <c r="J101" s="66"/>
      <c r="K101" s="66"/>
      <c r="L101" s="66"/>
      <c r="N101" s="16"/>
      <c r="O101" s="16"/>
      <c r="P101" s="16"/>
      <c r="Q101" s="16"/>
      <c r="R101" s="16"/>
    </row>
    <row r="102" spans="1:18" hidden="1" outlineLevel="3">
      <c r="A102" s="77" t="s">
        <v>69</v>
      </c>
      <c r="B102" s="85"/>
      <c r="C102" s="85"/>
      <c r="D102" s="85"/>
      <c r="E102" s="85"/>
      <c r="F102" s="85">
        <v>604416.68000000005</v>
      </c>
      <c r="G102" s="157"/>
      <c r="H102" s="66"/>
      <c r="I102" s="66"/>
      <c r="J102" s="66"/>
      <c r="K102" s="66"/>
      <c r="L102" s="66"/>
      <c r="N102" s="16"/>
      <c r="O102" s="16"/>
      <c r="P102" s="16"/>
      <c r="Q102" s="16"/>
      <c r="R102" s="16"/>
    </row>
    <row r="103" spans="1:18" hidden="1" outlineLevel="3">
      <c r="A103" s="77" t="s">
        <v>150</v>
      </c>
      <c r="B103" s="85"/>
      <c r="C103" s="85"/>
      <c r="D103" s="85"/>
      <c r="E103" s="85"/>
      <c r="F103" s="85">
        <v>37828</v>
      </c>
      <c r="G103" s="157"/>
      <c r="H103" s="66"/>
      <c r="I103" s="66"/>
      <c r="J103" s="66"/>
      <c r="K103" s="66"/>
      <c r="L103" s="66"/>
      <c r="N103" s="16"/>
      <c r="O103" s="16"/>
      <c r="P103" s="16"/>
      <c r="Q103" s="16"/>
      <c r="R103" s="16"/>
    </row>
    <row r="104" spans="1:18" hidden="1" outlineLevel="3">
      <c r="A104" s="77" t="s">
        <v>151</v>
      </c>
      <c r="B104" s="85"/>
      <c r="C104" s="85"/>
      <c r="D104" s="85"/>
      <c r="E104" s="85"/>
      <c r="F104" s="85">
        <v>44000</v>
      </c>
      <c r="G104" s="157"/>
      <c r="H104" s="66"/>
      <c r="I104" s="66"/>
      <c r="J104" s="66"/>
      <c r="K104" s="66"/>
      <c r="L104" s="66"/>
      <c r="N104" s="16"/>
      <c r="O104" s="16"/>
      <c r="P104" s="16"/>
      <c r="Q104" s="16"/>
      <c r="R104" s="16"/>
    </row>
    <row r="105" spans="1:18" hidden="1" outlineLevel="3">
      <c r="A105" s="77" t="s">
        <v>71</v>
      </c>
      <c r="B105" s="85"/>
      <c r="C105" s="85"/>
      <c r="D105" s="85"/>
      <c r="E105" s="85"/>
      <c r="F105" s="85">
        <v>5613</v>
      </c>
      <c r="G105" s="157"/>
      <c r="H105" s="66"/>
      <c r="I105" s="66"/>
      <c r="J105" s="66"/>
      <c r="K105" s="66"/>
      <c r="L105" s="66"/>
      <c r="N105" s="16"/>
      <c r="O105" s="16"/>
      <c r="P105" s="16"/>
      <c r="Q105" s="16"/>
      <c r="R105" s="16"/>
    </row>
    <row r="106" spans="1:18" hidden="1" outlineLevel="3">
      <c r="A106" s="77" t="s">
        <v>152</v>
      </c>
      <c r="B106" s="85"/>
      <c r="C106" s="85"/>
      <c r="D106" s="85"/>
      <c r="E106" s="85"/>
      <c r="F106" s="85">
        <v>97060</v>
      </c>
      <c r="G106" s="157"/>
      <c r="H106" s="66"/>
      <c r="I106" s="66"/>
      <c r="J106" s="66"/>
      <c r="K106" s="66"/>
      <c r="L106" s="66"/>
      <c r="N106" s="16"/>
      <c r="O106" s="16"/>
      <c r="P106" s="16"/>
      <c r="Q106" s="16"/>
      <c r="R106" s="16"/>
    </row>
    <row r="107" spans="1:18" hidden="1" outlineLevel="3">
      <c r="A107" s="77" t="s">
        <v>153</v>
      </c>
      <c r="B107" s="85"/>
      <c r="C107" s="85"/>
      <c r="D107" s="85"/>
      <c r="E107" s="85"/>
      <c r="F107" s="85">
        <v>20250</v>
      </c>
      <c r="G107" s="157"/>
      <c r="H107" s="66"/>
      <c r="I107" s="66"/>
      <c r="J107" s="66"/>
      <c r="K107" s="66"/>
      <c r="L107" s="66"/>
      <c r="N107" s="16"/>
      <c r="O107" s="16"/>
      <c r="P107" s="16"/>
      <c r="Q107" s="16"/>
      <c r="R107" s="16"/>
    </row>
    <row r="108" spans="1:18" hidden="1" outlineLevel="3">
      <c r="A108" s="77" t="s">
        <v>154</v>
      </c>
      <c r="B108" s="85"/>
      <c r="C108" s="85"/>
      <c r="D108" s="85"/>
      <c r="E108" s="85"/>
      <c r="F108" s="85">
        <v>7787</v>
      </c>
      <c r="G108" s="157"/>
      <c r="H108" s="66"/>
      <c r="I108" s="66"/>
      <c r="J108" s="66"/>
      <c r="K108" s="66"/>
      <c r="L108" s="66"/>
      <c r="N108" s="16"/>
      <c r="O108" s="16"/>
      <c r="P108" s="16"/>
      <c r="Q108" s="16"/>
      <c r="R108" s="16"/>
    </row>
    <row r="109" spans="1:18" hidden="1" outlineLevel="3">
      <c r="A109" s="77" t="s">
        <v>155</v>
      </c>
      <c r="B109" s="85"/>
      <c r="C109" s="85"/>
      <c r="D109" s="85"/>
      <c r="E109" s="85"/>
      <c r="F109" s="85">
        <v>3000</v>
      </c>
      <c r="G109" s="157"/>
      <c r="H109" s="66"/>
      <c r="I109" s="66"/>
      <c r="J109" s="66"/>
      <c r="K109" s="66"/>
      <c r="L109" s="66"/>
      <c r="N109" s="16"/>
      <c r="O109" s="16"/>
      <c r="P109" s="16"/>
      <c r="Q109" s="16"/>
      <c r="R109" s="16"/>
    </row>
    <row r="110" spans="1:18" hidden="1" outlineLevel="3">
      <c r="A110" s="77" t="s">
        <v>156</v>
      </c>
      <c r="B110" s="85"/>
      <c r="C110" s="85"/>
      <c r="D110" s="85"/>
      <c r="E110" s="85"/>
      <c r="F110" s="85">
        <v>19300</v>
      </c>
      <c r="G110" s="157"/>
      <c r="H110" s="66"/>
      <c r="I110" s="66"/>
      <c r="J110" s="66"/>
      <c r="K110" s="66"/>
      <c r="L110" s="66"/>
      <c r="N110" s="16"/>
      <c r="O110" s="16"/>
      <c r="P110" s="16"/>
      <c r="Q110" s="16"/>
      <c r="R110" s="16"/>
    </row>
    <row r="111" spans="1:18" hidden="1" outlineLevel="3">
      <c r="A111" s="77" t="s">
        <v>157</v>
      </c>
      <c r="B111" s="85"/>
      <c r="C111" s="85"/>
      <c r="D111" s="85"/>
      <c r="E111" s="85"/>
      <c r="F111" s="85">
        <v>31.02</v>
      </c>
      <c r="G111" s="157"/>
      <c r="H111" s="66"/>
      <c r="I111" s="66"/>
      <c r="J111" s="66"/>
      <c r="K111" s="66"/>
      <c r="L111" s="66"/>
      <c r="N111" s="16"/>
      <c r="O111" s="16"/>
      <c r="P111" s="16"/>
      <c r="Q111" s="16"/>
      <c r="R111" s="16"/>
    </row>
    <row r="112" spans="1:18" hidden="1" outlineLevel="3">
      <c r="A112" s="77" t="s">
        <v>158</v>
      </c>
      <c r="B112" s="85"/>
      <c r="C112" s="85"/>
      <c r="D112" s="85"/>
      <c r="E112" s="85"/>
      <c r="F112" s="85">
        <v>12500</v>
      </c>
      <c r="G112" s="157"/>
      <c r="H112" s="66"/>
      <c r="I112" s="66"/>
      <c r="J112" s="66"/>
      <c r="K112" s="66"/>
      <c r="L112" s="66"/>
      <c r="N112" s="16"/>
      <c r="O112" s="16"/>
      <c r="P112" s="16"/>
      <c r="Q112" s="16"/>
      <c r="R112" s="16"/>
    </row>
    <row r="113" spans="1:18" hidden="1" outlineLevel="3">
      <c r="A113" s="77" t="s">
        <v>159</v>
      </c>
      <c r="B113" s="85"/>
      <c r="C113" s="85"/>
      <c r="D113" s="85"/>
      <c r="E113" s="85"/>
      <c r="F113" s="85">
        <v>1288.92</v>
      </c>
      <c r="G113" s="157"/>
      <c r="H113" s="66"/>
      <c r="I113" s="66"/>
      <c r="J113" s="66"/>
      <c r="K113" s="66"/>
      <c r="L113" s="66"/>
      <c r="N113" s="16"/>
      <c r="O113" s="16"/>
      <c r="P113" s="16"/>
      <c r="Q113" s="16"/>
      <c r="R113" s="16"/>
    </row>
    <row r="114" spans="1:18" hidden="1" outlineLevel="3">
      <c r="A114" s="77" t="s">
        <v>160</v>
      </c>
      <c r="B114" s="85"/>
      <c r="C114" s="85"/>
      <c r="D114" s="85"/>
      <c r="E114" s="85"/>
      <c r="F114" s="85">
        <v>5000</v>
      </c>
      <c r="G114" s="157"/>
      <c r="H114" s="66"/>
      <c r="I114" s="66"/>
      <c r="J114" s="66"/>
      <c r="K114" s="66"/>
      <c r="L114" s="66"/>
      <c r="N114" s="16"/>
      <c r="O114" s="16"/>
      <c r="P114" s="16"/>
      <c r="Q114" s="16"/>
      <c r="R114" s="16"/>
    </row>
    <row r="115" spans="1:18" hidden="1" outlineLevel="3">
      <c r="A115" s="77" t="s">
        <v>161</v>
      </c>
      <c r="B115" s="85"/>
      <c r="C115" s="85"/>
      <c r="D115" s="85"/>
      <c r="E115" s="85"/>
      <c r="F115" s="85">
        <v>5500</v>
      </c>
      <c r="G115" s="157"/>
      <c r="H115" s="66"/>
      <c r="I115" s="66"/>
      <c r="J115" s="66"/>
      <c r="K115" s="66"/>
      <c r="L115" s="66"/>
      <c r="N115" s="16"/>
      <c r="O115" s="16"/>
      <c r="P115" s="16"/>
      <c r="Q115" s="16"/>
      <c r="R115" s="16"/>
    </row>
    <row r="116" spans="1:18" hidden="1" outlineLevel="3">
      <c r="A116" s="77" t="s">
        <v>162</v>
      </c>
      <c r="B116" s="85"/>
      <c r="C116" s="85"/>
      <c r="D116" s="85"/>
      <c r="E116" s="85"/>
      <c r="F116" s="85">
        <v>7000</v>
      </c>
      <c r="G116" s="157"/>
      <c r="H116" s="66"/>
      <c r="I116" s="66"/>
      <c r="J116" s="66"/>
      <c r="K116" s="66"/>
      <c r="L116" s="66"/>
      <c r="N116" s="16"/>
      <c r="O116" s="16"/>
      <c r="P116" s="16"/>
      <c r="Q116" s="16"/>
      <c r="R116" s="16"/>
    </row>
    <row r="117" spans="1:18" hidden="1" outlineLevel="3">
      <c r="A117" s="77" t="s">
        <v>75</v>
      </c>
      <c r="B117" s="85"/>
      <c r="C117" s="85"/>
      <c r="D117" s="85"/>
      <c r="E117" s="85"/>
      <c r="F117" s="85">
        <v>19293.5</v>
      </c>
      <c r="G117" s="157"/>
      <c r="H117" s="66"/>
      <c r="I117" s="66"/>
      <c r="J117" s="66"/>
      <c r="K117" s="66"/>
      <c r="L117" s="66"/>
      <c r="N117" s="16"/>
      <c r="O117" s="16"/>
      <c r="P117" s="16"/>
      <c r="Q117" s="16"/>
      <c r="R117" s="16"/>
    </row>
    <row r="118" spans="1:18" hidden="1" outlineLevel="3">
      <c r="A118" s="77" t="s">
        <v>163</v>
      </c>
      <c r="B118" s="85"/>
      <c r="C118" s="85"/>
      <c r="D118" s="85"/>
      <c r="E118" s="85"/>
      <c r="F118" s="85">
        <v>250000</v>
      </c>
      <c r="G118" s="157"/>
      <c r="H118" s="66"/>
      <c r="I118" s="66"/>
      <c r="J118" s="66"/>
      <c r="K118" s="66"/>
      <c r="L118" s="66"/>
      <c r="N118" s="16"/>
      <c r="O118" s="16"/>
      <c r="P118" s="16"/>
      <c r="Q118" s="16"/>
      <c r="R118" s="16"/>
    </row>
    <row r="119" spans="1:18" hidden="1" outlineLevel="3">
      <c r="A119" s="77" t="s">
        <v>164</v>
      </c>
      <c r="B119" s="85"/>
      <c r="C119" s="85"/>
      <c r="D119" s="85"/>
      <c r="E119" s="85"/>
      <c r="F119" s="85">
        <v>114000</v>
      </c>
      <c r="G119" s="157"/>
      <c r="H119" s="66"/>
      <c r="I119" s="66"/>
      <c r="J119" s="66"/>
      <c r="K119" s="66"/>
      <c r="L119" s="66"/>
      <c r="N119" s="16"/>
      <c r="O119" s="16"/>
      <c r="P119" s="16"/>
      <c r="Q119" s="16"/>
      <c r="R119" s="16"/>
    </row>
    <row r="120" spans="1:18" hidden="1" outlineLevel="3">
      <c r="A120" s="77" t="s">
        <v>165</v>
      </c>
      <c r="B120" s="85"/>
      <c r="C120" s="85"/>
      <c r="D120" s="85"/>
      <c r="E120" s="85"/>
      <c r="F120" s="85">
        <v>201600</v>
      </c>
      <c r="G120" s="157"/>
      <c r="H120" s="66"/>
      <c r="I120" s="66"/>
      <c r="J120" s="66"/>
      <c r="K120" s="66"/>
      <c r="L120" s="66"/>
      <c r="N120" s="16"/>
      <c r="O120" s="16"/>
      <c r="P120" s="16"/>
      <c r="Q120" s="16"/>
      <c r="R120" s="16"/>
    </row>
    <row r="121" spans="1:18" hidden="1" outlineLevel="3">
      <c r="A121" s="77" t="s">
        <v>166</v>
      </c>
      <c r="B121" s="85"/>
      <c r="C121" s="85"/>
      <c r="D121" s="85"/>
      <c r="E121" s="85"/>
      <c r="F121" s="85">
        <v>1098</v>
      </c>
      <c r="G121" s="157"/>
      <c r="H121" s="66"/>
      <c r="I121" s="66"/>
      <c r="J121" s="66"/>
      <c r="K121" s="66"/>
      <c r="L121" s="66"/>
      <c r="N121" s="16"/>
      <c r="O121" s="16"/>
      <c r="P121" s="16"/>
      <c r="Q121" s="16"/>
      <c r="R121" s="16"/>
    </row>
    <row r="122" spans="1:18" hidden="1" outlineLevel="3">
      <c r="A122" s="77" t="s">
        <v>167</v>
      </c>
      <c r="B122" s="85"/>
      <c r="C122" s="85"/>
      <c r="D122" s="85"/>
      <c r="E122" s="85"/>
      <c r="F122" s="85">
        <v>8394</v>
      </c>
      <c r="G122" s="157"/>
      <c r="H122" s="66"/>
      <c r="I122" s="66"/>
      <c r="J122" s="66"/>
      <c r="K122" s="66"/>
      <c r="L122" s="66"/>
      <c r="N122" s="16"/>
      <c r="O122" s="16"/>
      <c r="P122" s="16"/>
      <c r="Q122" s="16"/>
      <c r="R122" s="16"/>
    </row>
    <row r="123" spans="1:18" hidden="1" outlineLevel="3">
      <c r="A123" s="77" t="s">
        <v>168</v>
      </c>
      <c r="B123" s="85"/>
      <c r="C123" s="85"/>
      <c r="D123" s="85"/>
      <c r="E123" s="85"/>
      <c r="F123" s="85">
        <v>180000</v>
      </c>
      <c r="G123" s="157"/>
      <c r="H123" s="66"/>
      <c r="I123" s="66"/>
      <c r="J123" s="66"/>
      <c r="K123" s="66"/>
      <c r="L123" s="66"/>
      <c r="N123" s="16"/>
      <c r="O123" s="16"/>
      <c r="P123" s="16"/>
      <c r="Q123" s="16"/>
      <c r="R123" s="16"/>
    </row>
    <row r="124" spans="1:18" hidden="1" outlineLevel="3">
      <c r="A124" s="77" t="s">
        <v>169</v>
      </c>
      <c r="B124" s="85"/>
      <c r="C124" s="85"/>
      <c r="D124" s="85"/>
      <c r="E124" s="85"/>
      <c r="F124" s="85">
        <v>153500</v>
      </c>
      <c r="G124" s="157"/>
      <c r="H124" s="66"/>
      <c r="I124" s="66"/>
      <c r="J124" s="66"/>
      <c r="K124" s="66"/>
      <c r="L124" s="66"/>
      <c r="N124" s="16"/>
      <c r="O124" s="16"/>
      <c r="P124" s="16"/>
      <c r="Q124" s="16"/>
      <c r="R124" s="16"/>
    </row>
    <row r="125" spans="1:18" hidden="1" outlineLevel="3">
      <c r="A125" s="77" t="s">
        <v>170</v>
      </c>
      <c r="B125" s="85"/>
      <c r="C125" s="85"/>
      <c r="D125" s="85"/>
      <c r="E125" s="85"/>
      <c r="F125" s="85">
        <v>2339.2800000000002</v>
      </c>
      <c r="G125" s="157"/>
      <c r="H125" s="66"/>
      <c r="I125" s="66"/>
      <c r="J125" s="66"/>
      <c r="K125" s="66"/>
      <c r="L125" s="66"/>
      <c r="N125" s="16"/>
      <c r="O125" s="16"/>
      <c r="P125" s="16"/>
      <c r="Q125" s="16"/>
      <c r="R125" s="16"/>
    </row>
    <row r="126" spans="1:18" hidden="1" outlineLevel="3">
      <c r="A126" s="77" t="s">
        <v>171</v>
      </c>
      <c r="B126" s="85"/>
      <c r="C126" s="85"/>
      <c r="D126" s="85"/>
      <c r="E126" s="85"/>
      <c r="F126" s="85">
        <v>129.29</v>
      </c>
      <c r="G126" s="157"/>
      <c r="H126" s="66"/>
      <c r="I126" s="66"/>
      <c r="J126" s="66"/>
      <c r="K126" s="66"/>
      <c r="L126" s="66"/>
      <c r="N126" s="16"/>
      <c r="O126" s="16"/>
      <c r="P126" s="16"/>
      <c r="Q126" s="16"/>
      <c r="R126" s="16"/>
    </row>
    <row r="127" spans="1:18" hidden="1" outlineLevel="3">
      <c r="A127" s="77" t="s">
        <v>172</v>
      </c>
      <c r="B127" s="85"/>
      <c r="C127" s="85"/>
      <c r="D127" s="85"/>
      <c r="E127" s="85"/>
      <c r="F127" s="85">
        <v>16750</v>
      </c>
      <c r="G127" s="157"/>
      <c r="H127" s="66"/>
      <c r="I127" s="66"/>
      <c r="J127" s="66"/>
      <c r="K127" s="66"/>
      <c r="L127" s="66"/>
      <c r="N127" s="16"/>
      <c r="O127" s="16"/>
      <c r="P127" s="16"/>
      <c r="Q127" s="16"/>
      <c r="R127" s="16"/>
    </row>
    <row r="128" spans="1:18" hidden="1" outlineLevel="3">
      <c r="A128" s="77" t="s">
        <v>173</v>
      </c>
      <c r="B128" s="85"/>
      <c r="C128" s="85"/>
      <c r="D128" s="85"/>
      <c r="E128" s="85"/>
      <c r="F128" s="85">
        <v>13000</v>
      </c>
      <c r="G128" s="157"/>
      <c r="H128" s="66"/>
      <c r="I128" s="66"/>
      <c r="J128" s="66"/>
      <c r="K128" s="66"/>
      <c r="L128" s="66"/>
      <c r="N128" s="16"/>
      <c r="O128" s="16"/>
      <c r="P128" s="16"/>
      <c r="Q128" s="16"/>
      <c r="R128" s="16"/>
    </row>
    <row r="129" spans="1:18" hidden="1" outlineLevel="3">
      <c r="A129" s="77" t="s">
        <v>174</v>
      </c>
      <c r="B129" s="85"/>
      <c r="C129" s="85"/>
      <c r="D129" s="85"/>
      <c r="E129" s="85"/>
      <c r="F129" s="85">
        <v>84700</v>
      </c>
      <c r="G129" s="157"/>
      <c r="H129" s="66"/>
      <c r="I129" s="66"/>
      <c r="J129" s="66"/>
      <c r="K129" s="66"/>
      <c r="L129" s="66"/>
      <c r="N129" s="16"/>
      <c r="O129" s="16"/>
      <c r="P129" s="16"/>
      <c r="Q129" s="16"/>
      <c r="R129" s="16"/>
    </row>
    <row r="130" spans="1:18" hidden="1" outlineLevel="3">
      <c r="A130" s="77" t="s">
        <v>175</v>
      </c>
      <c r="B130" s="85"/>
      <c r="C130" s="85"/>
      <c r="D130" s="85"/>
      <c r="E130" s="85"/>
      <c r="F130" s="85">
        <v>36083</v>
      </c>
      <c r="G130" s="157"/>
      <c r="H130" s="66"/>
      <c r="I130" s="66"/>
      <c r="J130" s="66"/>
      <c r="K130" s="66"/>
      <c r="L130" s="66"/>
      <c r="N130" s="16"/>
      <c r="O130" s="16"/>
      <c r="P130" s="16"/>
      <c r="Q130" s="16"/>
      <c r="R130" s="16"/>
    </row>
    <row r="131" spans="1:18" hidden="1" outlineLevel="3">
      <c r="A131" s="77" t="s">
        <v>176</v>
      </c>
      <c r="B131" s="85"/>
      <c r="C131" s="85"/>
      <c r="D131" s="85"/>
      <c r="E131" s="85"/>
      <c r="F131" s="85">
        <v>100750</v>
      </c>
      <c r="G131" s="157"/>
      <c r="H131" s="66"/>
      <c r="I131" s="66"/>
      <c r="J131" s="66"/>
      <c r="K131" s="66"/>
      <c r="L131" s="66"/>
      <c r="N131" s="16"/>
      <c r="O131" s="16"/>
      <c r="P131" s="16"/>
      <c r="Q131" s="16"/>
      <c r="R131" s="16"/>
    </row>
    <row r="132" spans="1:18" hidden="1" outlineLevel="3">
      <c r="A132" s="77" t="s">
        <v>79</v>
      </c>
      <c r="B132" s="85"/>
      <c r="C132" s="85"/>
      <c r="D132" s="85"/>
      <c r="E132" s="85"/>
      <c r="F132" s="85">
        <v>400</v>
      </c>
      <c r="G132" s="157"/>
      <c r="H132" s="66"/>
      <c r="I132" s="66"/>
      <c r="J132" s="66"/>
      <c r="K132" s="66"/>
      <c r="L132" s="66"/>
      <c r="N132" s="16"/>
      <c r="O132" s="16"/>
      <c r="P132" s="16"/>
      <c r="Q132" s="16"/>
      <c r="R132" s="16"/>
    </row>
    <row r="133" spans="1:18" hidden="1" outlineLevel="3">
      <c r="A133" s="77" t="s">
        <v>177</v>
      </c>
      <c r="B133" s="85"/>
      <c r="C133" s="85"/>
      <c r="D133" s="85"/>
      <c r="E133" s="85"/>
      <c r="F133" s="85">
        <v>17550</v>
      </c>
      <c r="G133" s="157"/>
      <c r="H133" s="66"/>
      <c r="I133" s="66"/>
      <c r="J133" s="66"/>
      <c r="K133" s="66"/>
      <c r="L133" s="66"/>
      <c r="N133" s="16"/>
      <c r="O133" s="16"/>
      <c r="P133" s="16"/>
      <c r="Q133" s="16"/>
      <c r="R133" s="16"/>
    </row>
    <row r="134" spans="1:18" hidden="1" outlineLevel="3">
      <c r="A134" s="77" t="s">
        <v>178</v>
      </c>
      <c r="B134" s="85"/>
      <c r="C134" s="85"/>
      <c r="D134" s="85"/>
      <c r="E134" s="85"/>
      <c r="F134" s="85">
        <v>394786.8</v>
      </c>
      <c r="G134" s="157"/>
      <c r="H134" s="66"/>
      <c r="I134" s="66"/>
      <c r="J134" s="66"/>
      <c r="K134" s="66"/>
      <c r="L134" s="66"/>
      <c r="N134" s="16"/>
      <c r="O134" s="16"/>
      <c r="P134" s="16"/>
      <c r="Q134" s="16"/>
      <c r="R134" s="16"/>
    </row>
    <row r="135" spans="1:18" hidden="1" outlineLevel="3">
      <c r="A135" s="77" t="s">
        <v>179</v>
      </c>
      <c r="B135" s="85"/>
      <c r="C135" s="85"/>
      <c r="D135" s="85"/>
      <c r="E135" s="85"/>
      <c r="F135" s="85">
        <v>106000</v>
      </c>
      <c r="G135" s="157"/>
      <c r="H135" s="66"/>
      <c r="I135" s="66"/>
      <c r="J135" s="66"/>
      <c r="K135" s="66"/>
      <c r="L135" s="66"/>
      <c r="N135" s="16"/>
      <c r="O135" s="16"/>
      <c r="P135" s="16"/>
      <c r="Q135" s="16"/>
      <c r="R135" s="16"/>
    </row>
    <row r="136" spans="1:18" hidden="1" outlineLevel="3">
      <c r="A136" s="77" t="s">
        <v>180</v>
      </c>
      <c r="B136" s="85"/>
      <c r="C136" s="85"/>
      <c r="D136" s="85"/>
      <c r="E136" s="85"/>
      <c r="F136" s="85">
        <v>2900</v>
      </c>
      <c r="G136" s="157"/>
      <c r="H136" s="66"/>
      <c r="I136" s="66"/>
      <c r="J136" s="66"/>
      <c r="K136" s="66"/>
      <c r="L136" s="66"/>
      <c r="N136" s="16"/>
      <c r="O136" s="16"/>
      <c r="P136" s="16"/>
      <c r="Q136" s="16"/>
      <c r="R136" s="16"/>
    </row>
    <row r="137" spans="1:18" hidden="1" outlineLevel="3">
      <c r="A137" s="77" t="s">
        <v>181</v>
      </c>
      <c r="B137" s="85"/>
      <c r="C137" s="85"/>
      <c r="D137" s="85"/>
      <c r="E137" s="85"/>
      <c r="F137" s="85">
        <v>33700</v>
      </c>
      <c r="G137" s="157"/>
      <c r="H137" s="66"/>
      <c r="I137" s="66"/>
      <c r="J137" s="66"/>
      <c r="K137" s="66"/>
      <c r="L137" s="66"/>
      <c r="N137" s="16"/>
      <c r="O137" s="16"/>
      <c r="P137" s="16"/>
      <c r="Q137" s="16"/>
      <c r="R137" s="16"/>
    </row>
    <row r="138" spans="1:18" hidden="1" outlineLevel="3">
      <c r="A138" s="77" t="s">
        <v>182</v>
      </c>
      <c r="B138" s="85"/>
      <c r="C138" s="85"/>
      <c r="D138" s="85"/>
      <c r="E138" s="85"/>
      <c r="F138" s="85">
        <v>50</v>
      </c>
      <c r="G138" s="157"/>
      <c r="H138" s="66"/>
      <c r="I138" s="66"/>
      <c r="J138" s="66"/>
      <c r="K138" s="66"/>
      <c r="L138" s="66"/>
      <c r="N138" s="16"/>
      <c r="O138" s="16"/>
      <c r="P138" s="16"/>
      <c r="Q138" s="16"/>
      <c r="R138" s="16"/>
    </row>
    <row r="139" spans="1:18" hidden="1" outlineLevel="3">
      <c r="A139" s="77" t="s">
        <v>183</v>
      </c>
      <c r="B139" s="85"/>
      <c r="C139" s="85"/>
      <c r="D139" s="85"/>
      <c r="E139" s="85"/>
      <c r="F139" s="85">
        <v>156465</v>
      </c>
      <c r="G139" s="157"/>
      <c r="H139" s="66"/>
      <c r="I139" s="66"/>
      <c r="J139" s="66"/>
      <c r="K139" s="66"/>
      <c r="L139" s="66"/>
      <c r="N139" s="16"/>
      <c r="O139" s="16"/>
      <c r="P139" s="16"/>
      <c r="Q139" s="16"/>
      <c r="R139" s="16"/>
    </row>
    <row r="140" spans="1:18" hidden="1" outlineLevel="3">
      <c r="A140" s="77" t="s">
        <v>184</v>
      </c>
      <c r="B140" s="85"/>
      <c r="C140" s="85"/>
      <c r="D140" s="85"/>
      <c r="E140" s="85"/>
      <c r="F140" s="85">
        <v>4100</v>
      </c>
      <c r="G140" s="157"/>
      <c r="H140" s="66"/>
      <c r="I140" s="66"/>
      <c r="J140" s="66"/>
      <c r="K140" s="66"/>
      <c r="L140" s="66"/>
      <c r="N140" s="16"/>
      <c r="O140" s="16"/>
      <c r="P140" s="16"/>
      <c r="Q140" s="16"/>
      <c r="R140" s="16"/>
    </row>
    <row r="141" spans="1:18" hidden="1" outlineLevel="3">
      <c r="A141" s="77" t="s">
        <v>81</v>
      </c>
      <c r="B141" s="85"/>
      <c r="C141" s="85"/>
      <c r="D141" s="85"/>
      <c r="E141" s="85"/>
      <c r="F141" s="85">
        <v>26056</v>
      </c>
      <c r="G141" s="157"/>
      <c r="H141" s="66"/>
      <c r="I141" s="66"/>
      <c r="J141" s="66"/>
      <c r="K141" s="66"/>
      <c r="L141" s="66"/>
      <c r="N141" s="16"/>
      <c r="O141" s="16"/>
      <c r="P141" s="16"/>
      <c r="Q141" s="16"/>
      <c r="R141" s="16"/>
    </row>
    <row r="142" spans="1:18" hidden="1" outlineLevel="3">
      <c r="A142" s="77" t="s">
        <v>185</v>
      </c>
      <c r="B142" s="85"/>
      <c r="C142" s="85"/>
      <c r="D142" s="85"/>
      <c r="E142" s="85"/>
      <c r="F142" s="85">
        <v>40920</v>
      </c>
      <c r="G142" s="157"/>
      <c r="H142" s="66"/>
      <c r="I142" s="66"/>
      <c r="J142" s="66"/>
      <c r="K142" s="66"/>
      <c r="L142" s="66"/>
      <c r="N142" s="16"/>
      <c r="O142" s="16"/>
      <c r="P142" s="16"/>
      <c r="Q142" s="16"/>
      <c r="R142" s="16"/>
    </row>
    <row r="143" spans="1:18" hidden="1" outlineLevel="3">
      <c r="A143" s="77" t="s">
        <v>186</v>
      </c>
      <c r="B143" s="85"/>
      <c r="C143" s="85"/>
      <c r="D143" s="85"/>
      <c r="E143" s="85"/>
      <c r="F143" s="85">
        <v>30000</v>
      </c>
      <c r="G143" s="157"/>
      <c r="H143" s="66"/>
      <c r="I143" s="66"/>
      <c r="J143" s="66"/>
      <c r="K143" s="66"/>
      <c r="L143" s="66"/>
      <c r="N143" s="16"/>
      <c r="O143" s="16"/>
      <c r="P143" s="16"/>
      <c r="Q143" s="16"/>
      <c r="R143" s="16"/>
    </row>
    <row r="144" spans="1:18" hidden="1" outlineLevel="3">
      <c r="A144" s="77" t="s">
        <v>187</v>
      </c>
      <c r="B144" s="85"/>
      <c r="C144" s="85"/>
      <c r="D144" s="85"/>
      <c r="E144" s="85"/>
      <c r="F144" s="85">
        <v>2992</v>
      </c>
      <c r="G144" s="157"/>
      <c r="H144" s="66"/>
      <c r="I144" s="66"/>
      <c r="J144" s="66"/>
      <c r="K144" s="66"/>
      <c r="L144" s="66"/>
      <c r="N144" s="16"/>
      <c r="O144" s="16"/>
      <c r="P144" s="16"/>
      <c r="Q144" s="16"/>
      <c r="R144" s="16"/>
    </row>
    <row r="145" spans="1:18" hidden="1" outlineLevel="3">
      <c r="A145" s="77" t="s">
        <v>188</v>
      </c>
      <c r="B145" s="85"/>
      <c r="C145" s="85"/>
      <c r="D145" s="85"/>
      <c r="E145" s="85"/>
      <c r="F145" s="85">
        <v>37400</v>
      </c>
      <c r="G145" s="157"/>
      <c r="H145" s="66"/>
      <c r="I145" s="66"/>
      <c r="J145" s="66"/>
      <c r="K145" s="66"/>
      <c r="L145" s="66"/>
      <c r="N145" s="16"/>
      <c r="O145" s="16"/>
      <c r="P145" s="16"/>
      <c r="Q145" s="16"/>
      <c r="R145" s="16"/>
    </row>
    <row r="146" spans="1:18" hidden="1" outlineLevel="3">
      <c r="A146" s="77" t="s">
        <v>189</v>
      </c>
      <c r="B146" s="85"/>
      <c r="C146" s="85"/>
      <c r="D146" s="85"/>
      <c r="E146" s="85"/>
      <c r="F146" s="85">
        <v>179389.7</v>
      </c>
      <c r="G146" s="157"/>
      <c r="H146" s="66"/>
      <c r="I146" s="66"/>
      <c r="J146" s="66"/>
      <c r="K146" s="66"/>
      <c r="L146" s="66"/>
      <c r="N146" s="16"/>
      <c r="O146" s="16"/>
      <c r="P146" s="16"/>
      <c r="Q146" s="16"/>
      <c r="R146" s="16"/>
    </row>
    <row r="147" spans="1:18" hidden="1" outlineLevel="3">
      <c r="A147" s="77" t="s">
        <v>190</v>
      </c>
      <c r="B147" s="85"/>
      <c r="C147" s="85"/>
      <c r="D147" s="85"/>
      <c r="E147" s="85"/>
      <c r="F147" s="85">
        <v>3325</v>
      </c>
      <c r="G147" s="157"/>
      <c r="H147" s="66"/>
      <c r="I147" s="66"/>
      <c r="J147" s="66"/>
      <c r="K147" s="66"/>
      <c r="L147" s="66"/>
      <c r="N147" s="16"/>
      <c r="O147" s="16"/>
      <c r="P147" s="16"/>
      <c r="Q147" s="16"/>
      <c r="R147" s="16"/>
    </row>
    <row r="148" spans="1:18" hidden="1" outlineLevel="3">
      <c r="A148" s="77" t="s">
        <v>191</v>
      </c>
      <c r="B148" s="85"/>
      <c r="C148" s="85"/>
      <c r="D148" s="85"/>
      <c r="E148" s="85"/>
      <c r="F148" s="85">
        <v>23300</v>
      </c>
      <c r="G148" s="157"/>
      <c r="H148" s="66"/>
      <c r="I148" s="66"/>
      <c r="J148" s="66"/>
      <c r="K148" s="66"/>
      <c r="L148" s="66"/>
      <c r="N148" s="16"/>
      <c r="O148" s="16"/>
      <c r="P148" s="16"/>
      <c r="Q148" s="16"/>
      <c r="R148" s="16"/>
    </row>
    <row r="149" spans="1:18" hidden="1" outlineLevel="3">
      <c r="A149" s="77" t="s">
        <v>192</v>
      </c>
      <c r="B149" s="85"/>
      <c r="C149" s="85"/>
      <c r="D149" s="85"/>
      <c r="E149" s="85"/>
      <c r="F149" s="85">
        <v>234858.31</v>
      </c>
      <c r="G149" s="157"/>
      <c r="H149" s="66"/>
      <c r="I149" s="66"/>
      <c r="J149" s="66"/>
      <c r="K149" s="66"/>
      <c r="L149" s="66"/>
      <c r="N149" s="16"/>
      <c r="O149" s="16"/>
      <c r="P149" s="16"/>
      <c r="Q149" s="16"/>
      <c r="R149" s="16"/>
    </row>
    <row r="150" spans="1:18" hidden="1" outlineLevel="3">
      <c r="A150" s="77" t="s">
        <v>193</v>
      </c>
      <c r="B150" s="85"/>
      <c r="C150" s="85"/>
      <c r="D150" s="85"/>
      <c r="E150" s="85"/>
      <c r="F150" s="85">
        <v>250</v>
      </c>
      <c r="G150" s="157"/>
      <c r="H150" s="66"/>
      <c r="I150" s="66"/>
      <c r="J150" s="66"/>
      <c r="K150" s="66"/>
      <c r="L150" s="66"/>
      <c r="N150" s="16"/>
      <c r="O150" s="16"/>
      <c r="P150" s="16"/>
      <c r="Q150" s="16"/>
      <c r="R150" s="16"/>
    </row>
    <row r="151" spans="1:18" hidden="1" outlineLevel="3">
      <c r="A151" s="77" t="s">
        <v>194</v>
      </c>
      <c r="B151" s="85"/>
      <c r="C151" s="85"/>
      <c r="D151" s="85"/>
      <c r="E151" s="85"/>
      <c r="F151" s="85">
        <v>84300</v>
      </c>
      <c r="G151" s="157"/>
      <c r="H151" s="66"/>
      <c r="I151" s="66"/>
      <c r="J151" s="66"/>
      <c r="K151" s="66"/>
      <c r="L151" s="66"/>
      <c r="N151" s="16"/>
      <c r="O151" s="16"/>
      <c r="P151" s="16"/>
      <c r="Q151" s="16"/>
      <c r="R151" s="16"/>
    </row>
    <row r="152" spans="1:18" hidden="1" outlineLevel="3">
      <c r="A152" s="77" t="s">
        <v>195</v>
      </c>
      <c r="B152" s="85"/>
      <c r="C152" s="85"/>
      <c r="D152" s="85"/>
      <c r="E152" s="85"/>
      <c r="F152" s="85">
        <v>52096</v>
      </c>
      <c r="G152" s="157"/>
      <c r="H152" s="66"/>
      <c r="I152" s="66"/>
      <c r="J152" s="66"/>
      <c r="K152" s="66"/>
      <c r="L152" s="66"/>
      <c r="N152" s="16"/>
      <c r="O152" s="16"/>
      <c r="P152" s="16"/>
      <c r="Q152" s="16"/>
      <c r="R152" s="16"/>
    </row>
    <row r="153" spans="1:18" hidden="1" outlineLevel="3">
      <c r="A153" s="77" t="s">
        <v>196</v>
      </c>
      <c r="B153" s="85"/>
      <c r="C153" s="85"/>
      <c r="D153" s="85"/>
      <c r="E153" s="85"/>
      <c r="F153" s="85">
        <v>200000</v>
      </c>
      <c r="G153" s="157"/>
      <c r="H153" s="66"/>
      <c r="I153" s="66"/>
      <c r="J153" s="66"/>
      <c r="K153" s="66"/>
      <c r="L153" s="66"/>
      <c r="N153" s="16"/>
      <c r="O153" s="16"/>
      <c r="P153" s="16"/>
      <c r="Q153" s="16"/>
      <c r="R153" s="16"/>
    </row>
    <row r="154" spans="1:18" hidden="1" outlineLevel="3">
      <c r="A154" s="77" t="s">
        <v>197</v>
      </c>
      <c r="B154" s="85"/>
      <c r="C154" s="85"/>
      <c r="D154" s="85"/>
      <c r="E154" s="85"/>
      <c r="F154" s="85">
        <v>4830</v>
      </c>
      <c r="G154" s="157"/>
      <c r="H154" s="66"/>
      <c r="I154" s="66"/>
      <c r="J154" s="66"/>
      <c r="K154" s="66"/>
      <c r="L154" s="66"/>
      <c r="N154" s="16"/>
      <c r="O154" s="16"/>
      <c r="P154" s="16"/>
      <c r="Q154" s="16"/>
      <c r="R154" s="16"/>
    </row>
    <row r="155" spans="1:18" hidden="1" outlineLevel="3">
      <c r="A155" s="77" t="s">
        <v>198</v>
      </c>
      <c r="B155" s="85"/>
      <c r="C155" s="85"/>
      <c r="D155" s="85"/>
      <c r="E155" s="85"/>
      <c r="F155" s="85">
        <v>18370</v>
      </c>
      <c r="G155" s="157"/>
      <c r="H155" s="66"/>
      <c r="I155" s="66"/>
      <c r="J155" s="66"/>
      <c r="K155" s="66"/>
      <c r="L155" s="66"/>
      <c r="N155" s="16"/>
      <c r="O155" s="16"/>
      <c r="P155" s="16"/>
      <c r="Q155" s="16"/>
      <c r="R155" s="16"/>
    </row>
    <row r="156" spans="1:18" hidden="1" outlineLevel="3">
      <c r="A156" s="77" t="s">
        <v>30</v>
      </c>
      <c r="B156" s="85"/>
      <c r="C156" s="85"/>
      <c r="D156" s="85"/>
      <c r="E156" s="85"/>
      <c r="F156" s="85">
        <v>10451102.689999999</v>
      </c>
      <c r="G156" s="157"/>
      <c r="H156" s="66"/>
      <c r="I156" s="66"/>
      <c r="J156" s="66"/>
      <c r="K156" s="66"/>
      <c r="L156" s="66"/>
      <c r="N156" s="16"/>
      <c r="O156" s="16"/>
      <c r="P156" s="16"/>
      <c r="Q156" s="16"/>
      <c r="R156" s="16"/>
    </row>
    <row r="157" spans="1:18" hidden="1" outlineLevel="3">
      <c r="A157" s="77" t="s">
        <v>86</v>
      </c>
      <c r="B157" s="85"/>
      <c r="C157" s="85"/>
      <c r="D157" s="85"/>
      <c r="E157" s="85"/>
      <c r="F157" s="85">
        <v>2700</v>
      </c>
      <c r="G157" s="157"/>
      <c r="H157" s="66"/>
      <c r="I157" s="66"/>
      <c r="J157" s="66"/>
      <c r="K157" s="66"/>
      <c r="L157" s="66"/>
      <c r="N157" s="16"/>
      <c r="O157" s="16"/>
      <c r="P157" s="16"/>
      <c r="Q157" s="16"/>
      <c r="R157" s="16"/>
    </row>
    <row r="158" spans="1:18" hidden="1" outlineLevel="3">
      <c r="A158" s="77" t="s">
        <v>87</v>
      </c>
      <c r="B158" s="85"/>
      <c r="C158" s="85"/>
      <c r="D158" s="85"/>
      <c r="E158" s="85"/>
      <c r="F158" s="85">
        <v>51390</v>
      </c>
      <c r="G158" s="157"/>
      <c r="H158" s="66"/>
      <c r="I158" s="66"/>
      <c r="J158" s="66"/>
      <c r="K158" s="66"/>
      <c r="L158" s="66"/>
      <c r="N158" s="16"/>
      <c r="O158" s="16"/>
      <c r="P158" s="16"/>
      <c r="Q158" s="16"/>
      <c r="R158" s="16"/>
    </row>
    <row r="159" spans="1:18" hidden="1" outlineLevel="3">
      <c r="A159" s="77" t="s">
        <v>199</v>
      </c>
      <c r="B159" s="85"/>
      <c r="C159" s="85"/>
      <c r="D159" s="85"/>
      <c r="E159" s="85"/>
      <c r="F159" s="85">
        <v>33290</v>
      </c>
      <c r="G159" s="157"/>
      <c r="H159" s="66"/>
      <c r="I159" s="66"/>
      <c r="J159" s="66"/>
      <c r="K159" s="66"/>
      <c r="L159" s="66"/>
      <c r="N159" s="16"/>
      <c r="O159" s="16"/>
      <c r="P159" s="16"/>
      <c r="Q159" s="16"/>
      <c r="R159" s="16"/>
    </row>
    <row r="160" spans="1:18" hidden="1" outlineLevel="3">
      <c r="A160" s="77" t="s">
        <v>200</v>
      </c>
      <c r="B160" s="85"/>
      <c r="C160" s="85"/>
      <c r="D160" s="85"/>
      <c r="E160" s="85"/>
      <c r="F160" s="85">
        <v>1574.4</v>
      </c>
      <c r="G160" s="157"/>
      <c r="H160" s="66"/>
      <c r="I160" s="66"/>
      <c r="J160" s="66"/>
      <c r="K160" s="66"/>
      <c r="L160" s="66"/>
      <c r="N160" s="16"/>
      <c r="O160" s="16"/>
      <c r="P160" s="16"/>
      <c r="Q160" s="16"/>
      <c r="R160" s="16"/>
    </row>
    <row r="161" spans="1:18" hidden="1" outlineLevel="3">
      <c r="A161" s="77" t="s">
        <v>201</v>
      </c>
      <c r="B161" s="85"/>
      <c r="C161" s="85"/>
      <c r="D161" s="85"/>
      <c r="E161" s="85"/>
      <c r="F161" s="85">
        <v>45000</v>
      </c>
      <c r="G161" s="157"/>
      <c r="H161" s="66"/>
      <c r="I161" s="66"/>
      <c r="J161" s="66"/>
      <c r="K161" s="66"/>
      <c r="L161" s="66"/>
      <c r="N161" s="16"/>
      <c r="O161" s="16"/>
      <c r="P161" s="16"/>
      <c r="Q161" s="16"/>
      <c r="R161" s="16"/>
    </row>
    <row r="162" spans="1:18" hidden="1" outlineLevel="3">
      <c r="A162" s="77" t="s">
        <v>91</v>
      </c>
      <c r="B162" s="85"/>
      <c r="C162" s="85"/>
      <c r="D162" s="85"/>
      <c r="E162" s="85"/>
      <c r="F162" s="85">
        <v>403.3</v>
      </c>
      <c r="G162" s="157"/>
      <c r="H162" s="66"/>
      <c r="I162" s="66"/>
      <c r="J162" s="66"/>
      <c r="K162" s="66"/>
      <c r="L162" s="66"/>
      <c r="N162" s="16"/>
      <c r="O162" s="16"/>
      <c r="P162" s="16"/>
      <c r="Q162" s="16"/>
      <c r="R162" s="16"/>
    </row>
    <row r="163" spans="1:18" hidden="1" outlineLevel="3">
      <c r="A163" s="77" t="s">
        <v>92</v>
      </c>
      <c r="B163" s="85"/>
      <c r="C163" s="85"/>
      <c r="D163" s="85"/>
      <c r="E163" s="85"/>
      <c r="F163" s="85">
        <v>24264.46</v>
      </c>
      <c r="G163" s="157"/>
      <c r="H163" s="66"/>
      <c r="I163" s="66"/>
      <c r="J163" s="66"/>
      <c r="K163" s="66"/>
      <c r="L163" s="66"/>
      <c r="N163" s="16"/>
      <c r="O163" s="16"/>
      <c r="P163" s="16"/>
      <c r="Q163" s="16"/>
      <c r="R163" s="16"/>
    </row>
    <row r="164" spans="1:18" hidden="1" outlineLevel="3">
      <c r="A164" s="77" t="s">
        <v>33</v>
      </c>
      <c r="B164" s="85"/>
      <c r="C164" s="85"/>
      <c r="D164" s="85"/>
      <c r="E164" s="85"/>
      <c r="F164" s="85">
        <v>48108</v>
      </c>
      <c r="G164" s="157"/>
      <c r="H164" s="66"/>
      <c r="I164" s="66"/>
      <c r="J164" s="66"/>
      <c r="K164" s="66"/>
      <c r="L164" s="66"/>
      <c r="N164" s="16"/>
      <c r="O164" s="16"/>
      <c r="P164" s="16"/>
      <c r="Q164" s="16"/>
      <c r="R164" s="16"/>
    </row>
    <row r="165" spans="1:18" hidden="1" outlineLevel="3">
      <c r="A165" s="77" t="s">
        <v>202</v>
      </c>
      <c r="B165" s="85"/>
      <c r="C165" s="85"/>
      <c r="D165" s="85"/>
      <c r="E165" s="85"/>
      <c r="F165" s="85">
        <v>4650</v>
      </c>
      <c r="G165" s="157"/>
      <c r="H165" s="66"/>
      <c r="I165" s="66"/>
      <c r="J165" s="66"/>
      <c r="K165" s="66"/>
      <c r="L165" s="66"/>
      <c r="N165" s="16"/>
      <c r="O165" s="16"/>
      <c r="P165" s="16"/>
      <c r="Q165" s="16"/>
      <c r="R165" s="16"/>
    </row>
    <row r="166" spans="1:18" hidden="1" outlineLevel="3">
      <c r="A166" s="77" t="s">
        <v>203</v>
      </c>
      <c r="B166" s="85"/>
      <c r="C166" s="85"/>
      <c r="D166" s="85"/>
      <c r="E166" s="85"/>
      <c r="F166" s="85">
        <v>9000</v>
      </c>
      <c r="G166" s="157"/>
      <c r="H166" s="66"/>
      <c r="I166" s="66"/>
      <c r="J166" s="66"/>
      <c r="K166" s="66"/>
      <c r="L166" s="66"/>
      <c r="N166" s="16"/>
      <c r="O166" s="16"/>
      <c r="P166" s="16"/>
      <c r="Q166" s="16"/>
      <c r="R166" s="16"/>
    </row>
    <row r="167" spans="1:18" hidden="1" outlineLevel="3">
      <c r="A167" s="77" t="s">
        <v>204</v>
      </c>
      <c r="B167" s="85"/>
      <c r="C167" s="85"/>
      <c r="D167" s="85"/>
      <c r="E167" s="85"/>
      <c r="F167" s="85">
        <v>190000</v>
      </c>
      <c r="G167" s="157"/>
      <c r="H167" s="66"/>
      <c r="I167" s="66"/>
      <c r="J167" s="66"/>
      <c r="K167" s="66"/>
      <c r="L167" s="66"/>
      <c r="N167" s="16"/>
      <c r="O167" s="16"/>
      <c r="P167" s="16"/>
      <c r="Q167" s="16"/>
      <c r="R167" s="16"/>
    </row>
    <row r="168" spans="1:18" hidden="1" outlineLevel="3">
      <c r="A168" s="77" t="s">
        <v>205</v>
      </c>
      <c r="B168" s="85"/>
      <c r="C168" s="85"/>
      <c r="D168" s="85"/>
      <c r="E168" s="85"/>
      <c r="F168" s="85">
        <v>100000</v>
      </c>
      <c r="G168" s="157"/>
      <c r="H168" s="66"/>
      <c r="I168" s="66"/>
      <c r="J168" s="66"/>
      <c r="K168" s="66"/>
      <c r="L168" s="66"/>
      <c r="N168" s="16"/>
      <c r="O168" s="16"/>
      <c r="P168" s="16"/>
      <c r="Q168" s="16"/>
      <c r="R168" s="16"/>
    </row>
    <row r="169" spans="1:18" hidden="1" outlineLevel="3">
      <c r="A169" s="77" t="s">
        <v>206</v>
      </c>
      <c r="B169" s="85"/>
      <c r="C169" s="85"/>
      <c r="D169" s="85"/>
      <c r="E169" s="85"/>
      <c r="F169" s="85">
        <v>2000</v>
      </c>
      <c r="G169" s="157"/>
      <c r="H169" s="66"/>
      <c r="I169" s="66"/>
      <c r="J169" s="66"/>
      <c r="K169" s="66"/>
      <c r="L169" s="66"/>
      <c r="N169" s="16"/>
      <c r="O169" s="16"/>
      <c r="P169" s="16"/>
      <c r="Q169" s="16"/>
      <c r="R169" s="16"/>
    </row>
    <row r="170" spans="1:18" hidden="1" outlineLevel="3">
      <c r="A170" s="77" t="s">
        <v>207</v>
      </c>
      <c r="B170" s="85"/>
      <c r="C170" s="85"/>
      <c r="D170" s="85"/>
      <c r="E170" s="85"/>
      <c r="F170" s="85">
        <v>7000</v>
      </c>
      <c r="G170" s="157"/>
      <c r="H170" s="66"/>
      <c r="I170" s="66"/>
      <c r="J170" s="66"/>
      <c r="K170" s="66"/>
      <c r="L170" s="66"/>
      <c r="N170" s="16"/>
      <c r="O170" s="16"/>
      <c r="P170" s="16"/>
      <c r="Q170" s="16"/>
      <c r="R170" s="16"/>
    </row>
    <row r="171" spans="1:18" hidden="1" outlineLevel="3">
      <c r="A171" s="77" t="s">
        <v>208</v>
      </c>
      <c r="B171" s="85"/>
      <c r="C171" s="85"/>
      <c r="D171" s="85"/>
      <c r="E171" s="85"/>
      <c r="F171" s="85">
        <v>33000</v>
      </c>
      <c r="G171" s="157"/>
      <c r="H171" s="66"/>
      <c r="I171" s="66"/>
      <c r="J171" s="66"/>
      <c r="K171" s="66"/>
      <c r="L171" s="66"/>
      <c r="N171" s="16"/>
      <c r="O171" s="16"/>
      <c r="P171" s="16"/>
      <c r="Q171" s="16"/>
      <c r="R171" s="16"/>
    </row>
    <row r="172" spans="1:18" hidden="1" outlineLevel="3">
      <c r="A172" s="77" t="s">
        <v>209</v>
      </c>
      <c r="B172" s="85"/>
      <c r="C172" s="85"/>
      <c r="D172" s="85"/>
      <c r="E172" s="85"/>
      <c r="F172" s="85">
        <v>199200</v>
      </c>
      <c r="G172" s="157"/>
      <c r="H172" s="66"/>
      <c r="I172" s="66"/>
      <c r="J172" s="66"/>
      <c r="K172" s="66"/>
      <c r="L172" s="66"/>
      <c r="N172" s="16"/>
      <c r="O172" s="16"/>
      <c r="P172" s="16"/>
      <c r="Q172" s="16"/>
      <c r="R172" s="16"/>
    </row>
    <row r="173" spans="1:18" hidden="1" outlineLevel="3">
      <c r="A173" s="77" t="s">
        <v>210</v>
      </c>
      <c r="B173" s="85"/>
      <c r="C173" s="85"/>
      <c r="D173" s="85"/>
      <c r="E173" s="85"/>
      <c r="F173" s="85">
        <v>705805.9</v>
      </c>
      <c r="G173" s="157"/>
      <c r="H173" s="66"/>
      <c r="I173" s="66"/>
      <c r="J173" s="66"/>
      <c r="K173" s="66"/>
      <c r="L173" s="66"/>
      <c r="N173" s="16"/>
      <c r="O173" s="16"/>
      <c r="P173" s="16"/>
      <c r="Q173" s="16"/>
      <c r="R173" s="16"/>
    </row>
    <row r="174" spans="1:18" hidden="1" outlineLevel="3">
      <c r="A174" s="77" t="s">
        <v>211</v>
      </c>
      <c r="B174" s="85"/>
      <c r="C174" s="85"/>
      <c r="D174" s="85"/>
      <c r="E174" s="85"/>
      <c r="F174" s="85">
        <v>12595</v>
      </c>
      <c r="G174" s="157"/>
      <c r="H174" s="66"/>
      <c r="I174" s="66"/>
      <c r="J174" s="66"/>
      <c r="K174" s="66"/>
      <c r="L174" s="66"/>
      <c r="N174" s="16"/>
      <c r="O174" s="16"/>
      <c r="P174" s="16"/>
      <c r="Q174" s="16"/>
      <c r="R174" s="16"/>
    </row>
    <row r="175" spans="1:18" hidden="1" outlineLevel="3">
      <c r="A175" s="77" t="s">
        <v>212</v>
      </c>
      <c r="B175" s="85"/>
      <c r="C175" s="85"/>
      <c r="D175" s="85"/>
      <c r="E175" s="85"/>
      <c r="F175" s="85">
        <v>6403.05</v>
      </c>
      <c r="G175" s="157"/>
      <c r="H175" s="66"/>
      <c r="I175" s="66"/>
      <c r="J175" s="66"/>
      <c r="K175" s="66"/>
      <c r="L175" s="66"/>
      <c r="N175" s="16"/>
      <c r="O175" s="16"/>
      <c r="P175" s="16"/>
      <c r="Q175" s="16"/>
      <c r="R175" s="16"/>
    </row>
    <row r="176" spans="1:18" hidden="1" outlineLevel="3">
      <c r="A176" s="77" t="s">
        <v>213</v>
      </c>
      <c r="B176" s="85"/>
      <c r="C176" s="85"/>
      <c r="D176" s="85"/>
      <c r="E176" s="85"/>
      <c r="F176" s="85">
        <v>3819.95</v>
      </c>
      <c r="G176" s="157"/>
      <c r="H176" s="66"/>
      <c r="I176" s="66"/>
      <c r="J176" s="66"/>
      <c r="K176" s="66"/>
      <c r="L176" s="66"/>
      <c r="N176" s="16"/>
      <c r="O176" s="16"/>
      <c r="P176" s="16"/>
      <c r="Q176" s="16"/>
      <c r="R176" s="16"/>
    </row>
    <row r="177" spans="1:18" hidden="1" outlineLevel="3">
      <c r="A177" s="77" t="s">
        <v>214</v>
      </c>
      <c r="B177" s="85"/>
      <c r="C177" s="85"/>
      <c r="D177" s="85"/>
      <c r="E177" s="85"/>
      <c r="F177" s="85">
        <v>40000</v>
      </c>
      <c r="G177" s="157"/>
      <c r="H177" s="66"/>
      <c r="I177" s="66"/>
      <c r="J177" s="66"/>
      <c r="K177" s="66"/>
      <c r="L177" s="66"/>
      <c r="N177" s="16"/>
      <c r="O177" s="16"/>
      <c r="P177" s="16"/>
      <c r="Q177" s="16"/>
      <c r="R177" s="16"/>
    </row>
    <row r="178" spans="1:18" hidden="1" outlineLevel="3">
      <c r="A178" s="77" t="s">
        <v>215</v>
      </c>
      <c r="B178" s="85"/>
      <c r="C178" s="85"/>
      <c r="D178" s="85"/>
      <c r="E178" s="85"/>
      <c r="F178" s="85">
        <v>200000</v>
      </c>
      <c r="G178" s="157"/>
      <c r="H178" s="66"/>
      <c r="I178" s="66"/>
      <c r="J178" s="66"/>
      <c r="K178" s="66"/>
      <c r="L178" s="66"/>
      <c r="N178" s="16"/>
      <c r="O178" s="16"/>
      <c r="P178" s="16"/>
      <c r="Q178" s="16"/>
      <c r="R178" s="16"/>
    </row>
    <row r="179" spans="1:18" hidden="1" outlineLevel="3">
      <c r="A179" s="77" t="s">
        <v>216</v>
      </c>
      <c r="B179" s="85"/>
      <c r="C179" s="85"/>
      <c r="D179" s="85"/>
      <c r="E179" s="85"/>
      <c r="F179" s="85">
        <v>826.44</v>
      </c>
      <c r="G179" s="157"/>
      <c r="H179" s="66"/>
      <c r="I179" s="66"/>
      <c r="J179" s="66"/>
      <c r="K179" s="66"/>
      <c r="L179" s="66"/>
      <c r="N179" s="16"/>
      <c r="O179" s="16"/>
      <c r="P179" s="16"/>
      <c r="Q179" s="16"/>
      <c r="R179" s="16"/>
    </row>
    <row r="180" spans="1:18" hidden="1" outlineLevel="3">
      <c r="A180" s="77" t="s">
        <v>97</v>
      </c>
      <c r="B180" s="85"/>
      <c r="C180" s="85"/>
      <c r="D180" s="85"/>
      <c r="E180" s="85"/>
      <c r="F180" s="85">
        <v>9456</v>
      </c>
      <c r="G180" s="157"/>
      <c r="H180" s="66"/>
      <c r="I180" s="66"/>
      <c r="J180" s="66"/>
      <c r="K180" s="66"/>
      <c r="L180" s="66"/>
      <c r="N180" s="16"/>
      <c r="O180" s="16"/>
      <c r="P180" s="16"/>
      <c r="Q180" s="16"/>
      <c r="R180" s="16"/>
    </row>
    <row r="181" spans="1:18" hidden="1" outlineLevel="3">
      <c r="A181" s="77" t="s">
        <v>217</v>
      </c>
      <c r="B181" s="85"/>
      <c r="C181" s="85"/>
      <c r="D181" s="85"/>
      <c r="E181" s="85"/>
      <c r="F181" s="85">
        <v>48055</v>
      </c>
      <c r="G181" s="157"/>
      <c r="H181" s="66"/>
      <c r="I181" s="66"/>
      <c r="J181" s="66"/>
      <c r="K181" s="66"/>
      <c r="L181" s="66"/>
      <c r="N181" s="16"/>
      <c r="O181" s="16"/>
      <c r="P181" s="16"/>
      <c r="Q181" s="16"/>
      <c r="R181" s="16"/>
    </row>
    <row r="182" spans="1:18" hidden="1" outlineLevel="3">
      <c r="A182" s="77" t="s">
        <v>218</v>
      </c>
      <c r="B182" s="85"/>
      <c r="C182" s="85"/>
      <c r="D182" s="85"/>
      <c r="E182" s="85"/>
      <c r="F182" s="85">
        <v>173150</v>
      </c>
      <c r="G182" s="157"/>
      <c r="H182" s="66"/>
      <c r="I182" s="66"/>
      <c r="J182" s="66"/>
      <c r="K182" s="66"/>
      <c r="L182" s="66"/>
      <c r="N182" s="16"/>
      <c r="O182" s="16"/>
      <c r="P182" s="16"/>
      <c r="Q182" s="16"/>
      <c r="R182" s="16"/>
    </row>
    <row r="183" spans="1:18" hidden="1" outlineLevel="3">
      <c r="A183" s="77" t="s">
        <v>219</v>
      </c>
      <c r="B183" s="85"/>
      <c r="C183" s="85"/>
      <c r="D183" s="85"/>
      <c r="E183" s="85"/>
      <c r="F183" s="85">
        <v>390.95</v>
      </c>
      <c r="G183" s="157"/>
      <c r="H183" s="66"/>
      <c r="I183" s="66"/>
      <c r="J183" s="66"/>
      <c r="K183" s="66"/>
      <c r="L183" s="66"/>
      <c r="N183" s="16"/>
      <c r="O183" s="16"/>
      <c r="P183" s="16"/>
      <c r="Q183" s="16"/>
      <c r="R183" s="16"/>
    </row>
    <row r="184" spans="1:18" hidden="1" outlineLevel="3">
      <c r="A184" s="77" t="s">
        <v>220</v>
      </c>
      <c r="B184" s="85"/>
      <c r="C184" s="85"/>
      <c r="D184" s="85"/>
      <c r="E184" s="85"/>
      <c r="F184" s="85">
        <v>351650</v>
      </c>
      <c r="G184" s="157"/>
      <c r="H184" s="66"/>
      <c r="I184" s="66"/>
      <c r="J184" s="66"/>
      <c r="K184" s="66"/>
      <c r="L184" s="66"/>
      <c r="N184" s="16"/>
      <c r="O184" s="16"/>
      <c r="P184" s="16"/>
      <c r="Q184" s="16"/>
      <c r="R184" s="16"/>
    </row>
    <row r="185" spans="1:18" hidden="1" outlineLevel="3">
      <c r="A185" s="77" t="s">
        <v>221</v>
      </c>
      <c r="B185" s="85"/>
      <c r="C185" s="85"/>
      <c r="D185" s="85"/>
      <c r="E185" s="85"/>
      <c r="F185" s="85">
        <v>94800</v>
      </c>
      <c r="G185" s="157"/>
      <c r="H185" s="66"/>
      <c r="I185" s="66"/>
      <c r="J185" s="66"/>
      <c r="K185" s="66"/>
      <c r="L185" s="66"/>
      <c r="N185" s="16"/>
      <c r="O185" s="16"/>
      <c r="P185" s="16"/>
      <c r="Q185" s="16"/>
      <c r="R185" s="16"/>
    </row>
    <row r="186" spans="1:18" hidden="1" outlineLevel="3">
      <c r="A186" s="77" t="s">
        <v>222</v>
      </c>
      <c r="B186" s="85"/>
      <c r="C186" s="85"/>
      <c r="D186" s="85"/>
      <c r="E186" s="85"/>
      <c r="F186" s="85">
        <v>427752</v>
      </c>
      <c r="G186" s="157"/>
      <c r="H186" s="66"/>
      <c r="I186" s="66"/>
      <c r="J186" s="66"/>
      <c r="K186" s="66"/>
      <c r="L186" s="66"/>
      <c r="N186" s="16"/>
      <c r="O186" s="16"/>
      <c r="P186" s="16"/>
      <c r="Q186" s="16"/>
      <c r="R186" s="16"/>
    </row>
    <row r="187" spans="1:18" hidden="1" outlineLevel="3">
      <c r="A187" s="77" t="s">
        <v>223</v>
      </c>
      <c r="B187" s="85"/>
      <c r="C187" s="85"/>
      <c r="D187" s="85"/>
      <c r="E187" s="85"/>
      <c r="F187" s="85">
        <v>42600</v>
      </c>
      <c r="G187" s="157"/>
      <c r="H187" s="66"/>
      <c r="I187" s="66"/>
      <c r="J187" s="66"/>
      <c r="K187" s="66"/>
      <c r="L187" s="66"/>
      <c r="N187" s="16"/>
      <c r="O187" s="16"/>
      <c r="P187" s="16"/>
      <c r="Q187" s="16"/>
      <c r="R187" s="16"/>
    </row>
    <row r="188" spans="1:18" hidden="1" outlineLevel="3">
      <c r="A188" s="77" t="s">
        <v>224</v>
      </c>
      <c r="B188" s="85"/>
      <c r="C188" s="85"/>
      <c r="D188" s="85"/>
      <c r="E188" s="85"/>
      <c r="F188" s="85">
        <v>24000</v>
      </c>
      <c r="G188" s="157"/>
      <c r="H188" s="66"/>
      <c r="I188" s="66"/>
      <c r="J188" s="66"/>
      <c r="K188" s="66"/>
      <c r="L188" s="66"/>
      <c r="N188" s="16"/>
      <c r="O188" s="16"/>
      <c r="P188" s="16"/>
      <c r="Q188" s="16"/>
      <c r="R188" s="16"/>
    </row>
    <row r="189" spans="1:18" hidden="1" outlineLevel="3">
      <c r="A189" s="77" t="s">
        <v>254</v>
      </c>
      <c r="B189" s="85"/>
      <c r="C189" s="85"/>
      <c r="D189" s="85"/>
      <c r="E189" s="85"/>
      <c r="F189" s="85">
        <v>163195.56</v>
      </c>
      <c r="G189" s="157"/>
      <c r="H189" s="66"/>
      <c r="I189" s="66"/>
      <c r="J189" s="66"/>
      <c r="K189" s="66"/>
      <c r="L189" s="66"/>
      <c r="N189" s="16"/>
      <c r="O189" s="16"/>
      <c r="P189" s="16"/>
      <c r="Q189" s="16"/>
      <c r="R189" s="16"/>
    </row>
    <row r="190" spans="1:18" hidden="1" outlineLevel="3">
      <c r="A190" s="77" t="s">
        <v>255</v>
      </c>
      <c r="B190" s="85"/>
      <c r="C190" s="85"/>
      <c r="D190" s="85"/>
      <c r="E190" s="85"/>
      <c r="F190" s="85">
        <v>248901.28</v>
      </c>
      <c r="G190" s="157"/>
      <c r="H190" s="66"/>
      <c r="I190" s="66"/>
      <c r="J190" s="66"/>
      <c r="K190" s="66"/>
      <c r="L190" s="66"/>
      <c r="N190" s="16"/>
      <c r="O190" s="16"/>
      <c r="P190" s="16"/>
      <c r="Q190" s="16"/>
      <c r="R190" s="16"/>
    </row>
    <row r="191" spans="1:18" hidden="1" outlineLevel="3">
      <c r="A191" s="77" t="s">
        <v>256</v>
      </c>
      <c r="B191" s="85"/>
      <c r="C191" s="85"/>
      <c r="D191" s="85"/>
      <c r="E191" s="85"/>
      <c r="F191" s="85">
        <v>1598.94</v>
      </c>
      <c r="G191" s="157"/>
      <c r="H191" s="66"/>
      <c r="I191" s="66"/>
      <c r="J191" s="66"/>
      <c r="K191" s="66"/>
      <c r="L191" s="66"/>
      <c r="N191" s="16"/>
      <c r="O191" s="16"/>
      <c r="P191" s="16"/>
      <c r="Q191" s="16"/>
      <c r="R191" s="16"/>
    </row>
    <row r="192" spans="1:18" hidden="1" outlineLevel="3">
      <c r="A192" s="77" t="s">
        <v>251</v>
      </c>
      <c r="B192" s="85"/>
      <c r="C192" s="85"/>
      <c r="D192" s="85"/>
      <c r="E192" s="85"/>
      <c r="F192" s="85">
        <v>8069.2</v>
      </c>
      <c r="G192" s="157"/>
      <c r="H192" s="66"/>
      <c r="I192" s="66"/>
      <c r="J192" s="66"/>
      <c r="K192" s="66"/>
      <c r="L192" s="66"/>
      <c r="N192" s="16"/>
      <c r="O192" s="16"/>
      <c r="P192" s="16"/>
      <c r="Q192" s="16"/>
      <c r="R192" s="16"/>
    </row>
    <row r="193" spans="1:18" hidden="1" outlineLevel="3">
      <c r="A193" s="77" t="s">
        <v>257</v>
      </c>
      <c r="B193" s="85"/>
      <c r="C193" s="85"/>
      <c r="D193" s="85"/>
      <c r="E193" s="85"/>
      <c r="F193" s="85">
        <v>2251145.39</v>
      </c>
      <c r="G193" s="157"/>
      <c r="H193" s="66"/>
      <c r="I193" s="66"/>
      <c r="J193" s="66"/>
      <c r="K193" s="66"/>
      <c r="L193" s="66"/>
      <c r="N193" s="16"/>
      <c r="O193" s="16"/>
      <c r="P193" s="16"/>
      <c r="Q193" s="16"/>
      <c r="R193" s="16"/>
    </row>
    <row r="194" spans="1:18" hidden="1" outlineLevel="3">
      <c r="A194" s="77" t="s">
        <v>252</v>
      </c>
      <c r="B194" s="85"/>
      <c r="C194" s="85"/>
      <c r="D194" s="85"/>
      <c r="E194" s="85"/>
      <c r="F194" s="85">
        <v>36082.080000000002</v>
      </c>
      <c r="G194" s="157"/>
      <c r="H194" s="66"/>
      <c r="I194" s="66"/>
      <c r="J194" s="66"/>
      <c r="K194" s="66"/>
      <c r="L194" s="66"/>
      <c r="N194" s="16"/>
      <c r="O194" s="16"/>
      <c r="P194" s="16"/>
      <c r="Q194" s="16"/>
      <c r="R194" s="16"/>
    </row>
    <row r="195" spans="1:18" hidden="1" outlineLevel="3">
      <c r="A195" s="77" t="s">
        <v>253</v>
      </c>
      <c r="B195" s="85"/>
      <c r="C195" s="85"/>
      <c r="D195" s="85"/>
      <c r="E195" s="85"/>
      <c r="F195" s="85">
        <v>1571.55</v>
      </c>
      <c r="G195" s="157"/>
      <c r="H195" s="66"/>
      <c r="I195" s="66"/>
      <c r="J195" s="66"/>
      <c r="K195" s="66"/>
      <c r="L195" s="66"/>
      <c r="N195" s="16"/>
      <c r="O195" s="16"/>
      <c r="P195" s="16"/>
      <c r="Q195" s="16"/>
      <c r="R195" s="16"/>
    </row>
    <row r="196" spans="1:18" hidden="1" outlineLevel="3">
      <c r="A196" s="77" t="s">
        <v>93</v>
      </c>
      <c r="B196" s="85"/>
      <c r="C196" s="85"/>
      <c r="D196" s="85"/>
      <c r="E196" s="85"/>
      <c r="F196" s="85">
        <v>670.33</v>
      </c>
      <c r="G196" s="157"/>
      <c r="H196" s="66"/>
      <c r="I196" s="66"/>
      <c r="J196" s="66"/>
      <c r="K196" s="66"/>
      <c r="L196" s="66"/>
      <c r="N196" s="16"/>
      <c r="O196" s="16"/>
      <c r="P196" s="16"/>
      <c r="Q196" s="16"/>
      <c r="R196" s="16"/>
    </row>
    <row r="197" spans="1:18" ht="8.25" hidden="1" customHeight="1" outlineLevel="1">
      <c r="A197" s="77"/>
      <c r="B197" s="85"/>
      <c r="C197" s="85"/>
      <c r="D197" s="85"/>
      <c r="E197" s="85"/>
      <c r="F197" s="85"/>
      <c r="G197" s="157"/>
      <c r="H197" s="66"/>
      <c r="I197" s="66"/>
      <c r="J197" s="66"/>
      <c r="K197" s="66"/>
      <c r="L197" s="66"/>
      <c r="N197" s="16"/>
      <c r="O197" s="16"/>
      <c r="P197" s="16"/>
      <c r="Q197" s="16"/>
      <c r="R197" s="16"/>
    </row>
    <row r="198" spans="1:18" hidden="1" outlineLevel="1" collapsed="1">
      <c r="A198" s="76" t="s">
        <v>57</v>
      </c>
      <c r="B198" s="84"/>
      <c r="C198" s="84"/>
      <c r="D198" s="84"/>
      <c r="E198" s="84"/>
      <c r="F198" s="84">
        <f>SUM(F199:F219)</f>
        <v>1851156.6800000002</v>
      </c>
      <c r="G198" s="157"/>
      <c r="H198" s="49"/>
      <c r="I198" s="49"/>
      <c r="J198" s="49"/>
      <c r="K198" s="49"/>
      <c r="L198" s="49"/>
      <c r="N198" s="16"/>
      <c r="O198" s="16"/>
      <c r="P198" s="16"/>
      <c r="Q198" s="16"/>
      <c r="R198" s="16"/>
    </row>
    <row r="199" spans="1:18" hidden="1" outlineLevel="2">
      <c r="A199" s="77" t="s">
        <v>106</v>
      </c>
      <c r="B199" s="85"/>
      <c r="C199" s="85"/>
      <c r="D199" s="85"/>
      <c r="E199" s="85"/>
      <c r="F199" s="85">
        <v>22544</v>
      </c>
      <c r="G199" s="157"/>
      <c r="H199" s="66"/>
      <c r="I199" s="66"/>
      <c r="J199" s="66"/>
      <c r="K199" s="66"/>
      <c r="L199" s="66"/>
      <c r="N199" s="16"/>
      <c r="O199" s="16"/>
      <c r="P199" s="16"/>
      <c r="Q199" s="16"/>
      <c r="R199" s="16"/>
    </row>
    <row r="200" spans="1:18" hidden="1" outlineLevel="2">
      <c r="A200" s="77" t="s">
        <v>225</v>
      </c>
      <c r="B200" s="85"/>
      <c r="C200" s="85"/>
      <c r="D200" s="85"/>
      <c r="E200" s="85"/>
      <c r="F200" s="85">
        <v>6097.3</v>
      </c>
      <c r="G200" s="157"/>
      <c r="H200" s="66"/>
      <c r="I200" s="66"/>
      <c r="J200" s="66"/>
      <c r="K200" s="66"/>
      <c r="L200" s="66"/>
      <c r="N200" s="16"/>
      <c r="O200" s="16"/>
      <c r="P200" s="16"/>
      <c r="Q200" s="16"/>
      <c r="R200" s="16"/>
    </row>
    <row r="201" spans="1:18" hidden="1" outlineLevel="2">
      <c r="A201" s="77" t="s">
        <v>226</v>
      </c>
      <c r="B201" s="85"/>
      <c r="C201" s="85"/>
      <c r="D201" s="85"/>
      <c r="E201" s="85"/>
      <c r="F201" s="85">
        <v>58662</v>
      </c>
      <c r="G201" s="157"/>
      <c r="H201" s="66"/>
      <c r="I201" s="66"/>
      <c r="J201" s="66"/>
      <c r="K201" s="66"/>
      <c r="L201" s="66"/>
      <c r="N201" s="16"/>
      <c r="O201" s="16"/>
      <c r="P201" s="16"/>
      <c r="Q201" s="16"/>
      <c r="R201" s="16"/>
    </row>
    <row r="202" spans="1:18" hidden="1" outlineLevel="2">
      <c r="A202" s="77" t="s">
        <v>105</v>
      </c>
      <c r="B202" s="85"/>
      <c r="C202" s="85"/>
      <c r="D202" s="85"/>
      <c r="E202" s="85"/>
      <c r="F202" s="85">
        <v>290291.63</v>
      </c>
      <c r="G202" s="157"/>
      <c r="H202" s="66"/>
      <c r="I202" s="66"/>
      <c r="J202" s="66"/>
      <c r="K202" s="66"/>
      <c r="L202" s="66"/>
      <c r="N202" s="16"/>
      <c r="O202" s="16"/>
      <c r="P202" s="16"/>
      <c r="Q202" s="16"/>
      <c r="R202" s="16"/>
    </row>
    <row r="203" spans="1:18" hidden="1" outlineLevel="2">
      <c r="A203" s="77" t="s">
        <v>227</v>
      </c>
      <c r="B203" s="85"/>
      <c r="C203" s="85"/>
      <c r="D203" s="85"/>
      <c r="E203" s="85"/>
      <c r="F203" s="85">
        <v>23530.39</v>
      </c>
      <c r="G203" s="157"/>
      <c r="H203" s="66"/>
      <c r="I203" s="66"/>
      <c r="J203" s="66"/>
      <c r="K203" s="66"/>
      <c r="L203" s="66"/>
      <c r="N203" s="16"/>
      <c r="O203" s="16"/>
      <c r="P203" s="16"/>
      <c r="Q203" s="16"/>
      <c r="R203" s="16"/>
    </row>
    <row r="204" spans="1:18" hidden="1" outlineLevel="2">
      <c r="A204" s="77" t="s">
        <v>137</v>
      </c>
      <c r="B204" s="85"/>
      <c r="C204" s="85"/>
      <c r="D204" s="85"/>
      <c r="E204" s="85"/>
      <c r="F204" s="85">
        <v>5790</v>
      </c>
      <c r="G204" s="157"/>
      <c r="H204" s="66"/>
      <c r="I204" s="66"/>
      <c r="J204" s="66"/>
      <c r="K204" s="66"/>
      <c r="L204" s="66"/>
      <c r="N204" s="16"/>
      <c r="O204" s="16"/>
      <c r="P204" s="16"/>
      <c r="Q204" s="16"/>
      <c r="R204" s="16"/>
    </row>
    <row r="205" spans="1:18" hidden="1" outlineLevel="2">
      <c r="A205" s="77" t="s">
        <v>69</v>
      </c>
      <c r="B205" s="85"/>
      <c r="C205" s="85"/>
      <c r="D205" s="85"/>
      <c r="E205" s="85"/>
      <c r="F205" s="85">
        <v>603130.68000000005</v>
      </c>
      <c r="G205" s="157"/>
      <c r="H205" s="66"/>
      <c r="I205" s="66"/>
      <c r="J205" s="66"/>
      <c r="K205" s="66"/>
      <c r="L205" s="66"/>
      <c r="N205" s="16"/>
      <c r="O205" s="16"/>
      <c r="P205" s="16"/>
      <c r="Q205" s="16"/>
      <c r="R205" s="16"/>
    </row>
    <row r="206" spans="1:18" hidden="1" outlineLevel="2">
      <c r="A206" s="77" t="s">
        <v>228</v>
      </c>
      <c r="B206" s="85"/>
      <c r="C206" s="85"/>
      <c r="D206" s="85"/>
      <c r="E206" s="85"/>
      <c r="F206" s="85">
        <v>700.71</v>
      </c>
      <c r="G206" s="157"/>
      <c r="H206" s="66"/>
      <c r="I206" s="66"/>
      <c r="J206" s="66"/>
      <c r="K206" s="66"/>
      <c r="L206" s="66"/>
      <c r="N206" s="16"/>
      <c r="O206" s="16"/>
      <c r="P206" s="16"/>
      <c r="Q206" s="16"/>
      <c r="R206" s="16"/>
    </row>
    <row r="207" spans="1:18" hidden="1" outlineLevel="2">
      <c r="A207" s="77" t="s">
        <v>229</v>
      </c>
      <c r="B207" s="85"/>
      <c r="C207" s="85"/>
      <c r="D207" s="85"/>
      <c r="E207" s="85"/>
      <c r="F207" s="85">
        <v>55338</v>
      </c>
      <c r="G207" s="157"/>
      <c r="H207" s="66"/>
      <c r="I207" s="66"/>
      <c r="J207" s="66"/>
      <c r="K207" s="66"/>
      <c r="L207" s="66"/>
      <c r="N207" s="16"/>
      <c r="O207" s="16"/>
      <c r="P207" s="16"/>
      <c r="Q207" s="16"/>
      <c r="R207" s="16"/>
    </row>
    <row r="208" spans="1:18" hidden="1" outlineLevel="2">
      <c r="A208" s="77" t="s">
        <v>230</v>
      </c>
      <c r="B208" s="85"/>
      <c r="C208" s="85"/>
      <c r="D208" s="85"/>
      <c r="E208" s="85"/>
      <c r="F208" s="85">
        <v>0.01</v>
      </c>
      <c r="G208" s="157"/>
      <c r="H208" s="66"/>
      <c r="I208" s="66"/>
      <c r="J208" s="66"/>
      <c r="K208" s="66"/>
      <c r="L208" s="66"/>
      <c r="N208" s="16"/>
      <c r="O208" s="16"/>
      <c r="P208" s="16"/>
      <c r="Q208" s="16"/>
      <c r="R208" s="16"/>
    </row>
    <row r="209" spans="1:18" hidden="1" outlineLevel="2">
      <c r="A209" s="77" t="s">
        <v>77</v>
      </c>
      <c r="B209" s="85"/>
      <c r="C209" s="85"/>
      <c r="D209" s="85"/>
      <c r="E209" s="85"/>
      <c r="F209" s="85">
        <v>7.19</v>
      </c>
      <c r="G209" s="157"/>
      <c r="H209" s="66"/>
      <c r="I209" s="66"/>
      <c r="J209" s="66"/>
      <c r="K209" s="66"/>
      <c r="L209" s="66"/>
      <c r="N209" s="16"/>
      <c r="O209" s="16"/>
      <c r="P209" s="16"/>
      <c r="Q209" s="16"/>
      <c r="R209" s="16"/>
    </row>
    <row r="210" spans="1:18" hidden="1" outlineLevel="2">
      <c r="A210" s="77" t="s">
        <v>170</v>
      </c>
      <c r="B210" s="85"/>
      <c r="C210" s="85"/>
      <c r="D210" s="85"/>
      <c r="E210" s="85"/>
      <c r="F210" s="85">
        <v>125766.61</v>
      </c>
      <c r="G210" s="157"/>
      <c r="H210" s="66"/>
      <c r="I210" s="66"/>
      <c r="J210" s="66"/>
      <c r="K210" s="66"/>
      <c r="L210" s="66"/>
      <c r="N210" s="16"/>
      <c r="O210" s="16"/>
      <c r="P210" s="16"/>
      <c r="Q210" s="16"/>
      <c r="R210" s="16"/>
    </row>
    <row r="211" spans="1:18" hidden="1" outlineLevel="2">
      <c r="A211" s="77" t="s">
        <v>231</v>
      </c>
      <c r="B211" s="85"/>
      <c r="C211" s="85"/>
      <c r="D211" s="85"/>
      <c r="E211" s="85"/>
      <c r="F211" s="85">
        <v>32440.61</v>
      </c>
      <c r="G211" s="157"/>
      <c r="H211" s="66"/>
      <c r="I211" s="66"/>
      <c r="J211" s="66"/>
      <c r="K211" s="66"/>
      <c r="L211" s="66"/>
      <c r="N211" s="16"/>
      <c r="O211" s="16"/>
      <c r="P211" s="16"/>
      <c r="Q211" s="16"/>
      <c r="R211" s="16"/>
    </row>
    <row r="212" spans="1:18" hidden="1" outlineLevel="2">
      <c r="A212" s="77" t="s">
        <v>232</v>
      </c>
      <c r="B212" s="85"/>
      <c r="C212" s="85"/>
      <c r="D212" s="85"/>
      <c r="E212" s="85"/>
      <c r="F212" s="85">
        <v>54690.8</v>
      </c>
      <c r="G212" s="157"/>
      <c r="H212" s="66"/>
      <c r="I212" s="66"/>
      <c r="J212" s="66"/>
      <c r="K212" s="66"/>
      <c r="L212" s="66"/>
      <c r="N212" s="16"/>
      <c r="O212" s="16"/>
      <c r="P212" s="16"/>
      <c r="Q212" s="16"/>
      <c r="R212" s="16"/>
    </row>
    <row r="213" spans="1:18" hidden="1" outlineLevel="2">
      <c r="A213" s="77" t="s">
        <v>233</v>
      </c>
      <c r="B213" s="85"/>
      <c r="C213" s="85"/>
      <c r="D213" s="85"/>
      <c r="E213" s="85"/>
      <c r="F213" s="85">
        <v>4000</v>
      </c>
      <c r="G213" s="157"/>
      <c r="H213" s="66"/>
      <c r="I213" s="66"/>
      <c r="J213" s="66"/>
      <c r="K213" s="66"/>
      <c r="L213" s="66"/>
      <c r="N213" s="16"/>
      <c r="O213" s="16"/>
      <c r="P213" s="16"/>
      <c r="Q213" s="16"/>
      <c r="R213" s="16"/>
    </row>
    <row r="214" spans="1:18" hidden="1" outlineLevel="2">
      <c r="A214" s="77" t="s">
        <v>234</v>
      </c>
      <c r="B214" s="85"/>
      <c r="C214" s="85"/>
      <c r="D214" s="85"/>
      <c r="E214" s="85"/>
      <c r="F214" s="85">
        <v>492025.33</v>
      </c>
      <c r="G214" s="157"/>
      <c r="H214" s="66"/>
      <c r="I214" s="66"/>
      <c r="J214" s="66"/>
      <c r="K214" s="66"/>
      <c r="L214" s="66"/>
      <c r="N214" s="16"/>
      <c r="O214" s="16"/>
      <c r="P214" s="16"/>
      <c r="Q214" s="16"/>
      <c r="R214" s="16"/>
    </row>
    <row r="215" spans="1:18" hidden="1" outlineLevel="2">
      <c r="A215" s="77" t="s">
        <v>235</v>
      </c>
      <c r="B215" s="85"/>
      <c r="C215" s="85"/>
      <c r="D215" s="85"/>
      <c r="E215" s="85"/>
      <c r="F215" s="85">
        <v>1200</v>
      </c>
      <c r="G215" s="157"/>
      <c r="H215" s="66"/>
      <c r="I215" s="66"/>
      <c r="J215" s="66"/>
      <c r="K215" s="66"/>
      <c r="L215" s="66"/>
      <c r="N215" s="16"/>
      <c r="O215" s="16"/>
      <c r="P215" s="16"/>
      <c r="Q215" s="16"/>
      <c r="R215" s="16"/>
    </row>
    <row r="216" spans="1:18" hidden="1" outlineLevel="2">
      <c r="A216" s="77" t="s">
        <v>236</v>
      </c>
      <c r="B216" s="85"/>
      <c r="C216" s="85"/>
      <c r="D216" s="85"/>
      <c r="E216" s="85"/>
      <c r="F216" s="85">
        <v>28535</v>
      </c>
      <c r="G216" s="157"/>
      <c r="H216" s="66"/>
      <c r="I216" s="66"/>
      <c r="J216" s="66"/>
      <c r="K216" s="66"/>
      <c r="L216" s="66"/>
      <c r="N216" s="16"/>
      <c r="O216" s="16"/>
      <c r="P216" s="16"/>
      <c r="Q216" s="16"/>
      <c r="R216" s="16"/>
    </row>
    <row r="217" spans="1:18" hidden="1" outlineLevel="2">
      <c r="A217" s="77" t="s">
        <v>237</v>
      </c>
      <c r="B217" s="85"/>
      <c r="C217" s="85"/>
      <c r="D217" s="85"/>
      <c r="E217" s="85"/>
      <c r="F217" s="85">
        <v>14500</v>
      </c>
      <c r="G217" s="157"/>
      <c r="H217" s="66"/>
      <c r="I217" s="66"/>
      <c r="J217" s="66"/>
      <c r="K217" s="66"/>
      <c r="L217" s="66"/>
      <c r="N217" s="16"/>
      <c r="O217" s="16"/>
      <c r="P217" s="16"/>
      <c r="Q217" s="16"/>
      <c r="R217" s="16"/>
    </row>
    <row r="218" spans="1:18" hidden="1" outlineLevel="2">
      <c r="A218" s="77" t="s">
        <v>66</v>
      </c>
      <c r="B218" s="85"/>
      <c r="C218" s="85"/>
      <c r="D218" s="85"/>
      <c r="E218" s="85"/>
      <c r="F218" s="85">
        <v>0.73</v>
      </c>
      <c r="G218" s="157"/>
      <c r="H218" s="66"/>
      <c r="I218" s="66"/>
      <c r="J218" s="66"/>
      <c r="K218" s="66"/>
      <c r="L218" s="66"/>
      <c r="N218" s="16"/>
      <c r="O218" s="16"/>
      <c r="P218" s="16"/>
      <c r="Q218" s="16"/>
      <c r="R218" s="16"/>
    </row>
    <row r="219" spans="1:18" hidden="1" outlineLevel="2">
      <c r="A219" s="77" t="s">
        <v>258</v>
      </c>
      <c r="B219" s="85"/>
      <c r="C219" s="85"/>
      <c r="D219" s="85"/>
      <c r="E219" s="85"/>
      <c r="F219" s="85">
        <v>31905.69</v>
      </c>
      <c r="G219" s="157"/>
      <c r="H219" s="66"/>
      <c r="I219" s="66"/>
      <c r="J219" s="66"/>
      <c r="K219" s="66"/>
      <c r="L219" s="66"/>
      <c r="N219" s="16"/>
      <c r="O219" s="16"/>
      <c r="P219" s="16"/>
      <c r="Q219" s="16"/>
      <c r="R219" s="16"/>
    </row>
    <row r="220" spans="1:18" ht="7.5" hidden="1" customHeight="1" outlineLevel="1">
      <c r="A220" s="77"/>
      <c r="B220" s="85"/>
      <c r="C220" s="85"/>
      <c r="D220" s="85"/>
      <c r="E220" s="85"/>
      <c r="F220" s="85"/>
      <c r="G220" s="157"/>
      <c r="H220" s="66"/>
      <c r="I220" s="66"/>
      <c r="J220" s="66"/>
      <c r="K220" s="66"/>
      <c r="L220" s="66"/>
      <c r="N220" s="16"/>
      <c r="O220" s="16"/>
      <c r="P220" s="16"/>
      <c r="Q220" s="16"/>
      <c r="R220" s="16"/>
    </row>
    <row r="221" spans="1:18" hidden="1" outlineLevel="1">
      <c r="A221" s="76" t="s">
        <v>56</v>
      </c>
      <c r="B221" s="84"/>
      <c r="C221" s="84"/>
      <c r="D221" s="84"/>
      <c r="E221" s="84"/>
      <c r="F221" s="84">
        <f>SUM(F222:F230)</f>
        <v>531135.88</v>
      </c>
      <c r="G221" s="157"/>
      <c r="H221" s="49"/>
      <c r="I221" s="49"/>
      <c r="J221" s="49"/>
      <c r="K221" s="49"/>
      <c r="L221" s="49"/>
      <c r="N221" s="16"/>
      <c r="O221" s="16"/>
      <c r="P221" s="16"/>
      <c r="Q221" s="16"/>
      <c r="R221" s="16"/>
    </row>
    <row r="222" spans="1:18" hidden="1" outlineLevel="2">
      <c r="A222" s="77" t="s">
        <v>140</v>
      </c>
      <c r="B222" s="85"/>
      <c r="C222" s="85"/>
      <c r="D222" s="85"/>
      <c r="E222" s="85"/>
      <c r="F222" s="85">
        <v>93520</v>
      </c>
      <c r="G222" s="157"/>
      <c r="H222" s="66"/>
      <c r="I222" s="66"/>
      <c r="J222" s="66"/>
      <c r="K222" s="66"/>
      <c r="L222" s="66"/>
      <c r="N222" s="16"/>
      <c r="O222" s="16"/>
      <c r="P222" s="16"/>
      <c r="Q222" s="16"/>
      <c r="R222" s="16"/>
    </row>
    <row r="223" spans="1:18" hidden="1" outlineLevel="2">
      <c r="A223" s="77" t="s">
        <v>238</v>
      </c>
      <c r="B223" s="85"/>
      <c r="C223" s="85"/>
      <c r="D223" s="85"/>
      <c r="E223" s="85"/>
      <c r="F223" s="85">
        <v>30000</v>
      </c>
      <c r="G223" s="157"/>
      <c r="H223" s="66"/>
      <c r="I223" s="66"/>
      <c r="J223" s="66"/>
      <c r="K223" s="66"/>
      <c r="L223" s="66"/>
      <c r="N223" s="16"/>
      <c r="O223" s="16"/>
      <c r="P223" s="16"/>
      <c r="Q223" s="16"/>
      <c r="R223" s="16"/>
    </row>
    <row r="224" spans="1:18" hidden="1" outlineLevel="2">
      <c r="A224" s="77" t="s">
        <v>239</v>
      </c>
      <c r="B224" s="85"/>
      <c r="C224" s="85"/>
      <c r="D224" s="85"/>
      <c r="E224" s="85"/>
      <c r="F224" s="85">
        <v>44000</v>
      </c>
      <c r="G224" s="157"/>
      <c r="H224" s="66"/>
      <c r="I224" s="66"/>
      <c r="J224" s="66"/>
      <c r="K224" s="66"/>
      <c r="L224" s="66"/>
      <c r="N224" s="16"/>
      <c r="O224" s="16"/>
      <c r="P224" s="16"/>
      <c r="Q224" s="16"/>
      <c r="R224" s="16"/>
    </row>
    <row r="225" spans="1:18" hidden="1" outlineLevel="2">
      <c r="A225" s="77" t="s">
        <v>231</v>
      </c>
      <c r="B225" s="85"/>
      <c r="C225" s="85"/>
      <c r="D225" s="85"/>
      <c r="E225" s="85"/>
      <c r="F225" s="85">
        <v>948</v>
      </c>
      <c r="G225" s="157"/>
      <c r="H225" s="66"/>
      <c r="I225" s="66"/>
      <c r="J225" s="66"/>
      <c r="K225" s="66"/>
      <c r="L225" s="66"/>
      <c r="N225" s="16"/>
      <c r="O225" s="16"/>
      <c r="P225" s="16"/>
      <c r="Q225" s="16"/>
      <c r="R225" s="16"/>
    </row>
    <row r="226" spans="1:18" hidden="1" outlineLevel="2">
      <c r="A226" s="77" t="s">
        <v>232</v>
      </c>
      <c r="B226" s="85"/>
      <c r="C226" s="85"/>
      <c r="D226" s="85"/>
      <c r="E226" s="85"/>
      <c r="F226" s="85">
        <v>68390.31</v>
      </c>
      <c r="G226" s="157"/>
      <c r="H226" s="66"/>
      <c r="I226" s="66"/>
      <c r="J226" s="66"/>
      <c r="K226" s="66"/>
      <c r="L226" s="66"/>
      <c r="N226" s="16"/>
      <c r="O226" s="16"/>
      <c r="P226" s="16"/>
      <c r="Q226" s="16"/>
      <c r="R226" s="16"/>
    </row>
    <row r="227" spans="1:18" hidden="1" outlineLevel="2">
      <c r="A227" s="77" t="s">
        <v>33</v>
      </c>
      <c r="B227" s="85"/>
      <c r="C227" s="85"/>
      <c r="D227" s="85"/>
      <c r="E227" s="85"/>
      <c r="F227" s="85">
        <v>0.34</v>
      </c>
      <c r="G227" s="157"/>
      <c r="H227" s="66"/>
      <c r="I227" s="66"/>
      <c r="J227" s="66"/>
      <c r="K227" s="66"/>
      <c r="L227" s="66"/>
      <c r="N227" s="16"/>
      <c r="O227" s="16"/>
      <c r="P227" s="16"/>
      <c r="Q227" s="16"/>
      <c r="R227" s="16"/>
    </row>
    <row r="228" spans="1:18" hidden="1" outlineLevel="2">
      <c r="A228" s="77" t="s">
        <v>94</v>
      </c>
      <c r="B228" s="85"/>
      <c r="C228" s="85"/>
      <c r="D228" s="85"/>
      <c r="E228" s="85"/>
      <c r="F228" s="85">
        <v>21205.1</v>
      </c>
      <c r="G228" s="157"/>
      <c r="H228" s="66"/>
      <c r="I228" s="66"/>
      <c r="J228" s="66"/>
      <c r="K228" s="66"/>
      <c r="L228" s="66"/>
      <c r="N228" s="16"/>
      <c r="O228" s="16"/>
      <c r="P228" s="16"/>
      <c r="Q228" s="16"/>
      <c r="R228" s="16"/>
    </row>
    <row r="229" spans="1:18" hidden="1" outlineLevel="2">
      <c r="A229" s="77" t="s">
        <v>240</v>
      </c>
      <c r="B229" s="85"/>
      <c r="C229" s="85"/>
      <c r="D229" s="85"/>
      <c r="E229" s="85"/>
      <c r="F229" s="85">
        <v>16000</v>
      </c>
      <c r="G229" s="157"/>
      <c r="H229" s="66"/>
      <c r="I229" s="66"/>
      <c r="J229" s="66"/>
      <c r="K229" s="66"/>
      <c r="L229" s="66"/>
      <c r="N229" s="16"/>
      <c r="O229" s="16"/>
      <c r="P229" s="16"/>
      <c r="Q229" s="16"/>
      <c r="R229" s="16"/>
    </row>
    <row r="230" spans="1:18" hidden="1" outlineLevel="2">
      <c r="A230" s="77" t="s">
        <v>247</v>
      </c>
      <c r="B230" s="85"/>
      <c r="C230" s="85"/>
      <c r="D230" s="85"/>
      <c r="E230" s="85"/>
      <c r="F230" s="85">
        <v>257072.13</v>
      </c>
      <c r="G230" s="157"/>
      <c r="H230" s="66"/>
      <c r="I230" s="66"/>
      <c r="J230" s="66"/>
      <c r="K230" s="66"/>
      <c r="L230" s="66"/>
      <c r="N230" s="16"/>
      <c r="O230" s="16"/>
      <c r="P230" s="16"/>
      <c r="Q230" s="16"/>
      <c r="R230" s="16"/>
    </row>
    <row r="231" spans="1:18" ht="6.75" hidden="1" customHeight="1" outlineLevel="1">
      <c r="A231" s="77"/>
      <c r="B231" s="85"/>
      <c r="C231" s="85"/>
      <c r="D231" s="85"/>
      <c r="E231" s="85"/>
      <c r="F231" s="85"/>
      <c r="G231" s="157"/>
      <c r="H231" s="66"/>
      <c r="I231" s="66"/>
      <c r="J231" s="66"/>
      <c r="K231" s="66"/>
      <c r="L231" s="66"/>
      <c r="N231" s="16"/>
      <c r="O231" s="16"/>
      <c r="P231" s="16"/>
      <c r="Q231" s="16"/>
      <c r="R231" s="16"/>
    </row>
    <row r="232" spans="1:18" hidden="1" outlineLevel="1">
      <c r="A232" s="76" t="s">
        <v>104</v>
      </c>
      <c r="B232" s="84"/>
      <c r="C232" s="84"/>
      <c r="D232" s="84"/>
      <c r="E232" s="84"/>
      <c r="F232" s="84">
        <f>SUM(F233:F241)</f>
        <v>722197.82000000007</v>
      </c>
      <c r="G232" s="157"/>
      <c r="H232" s="49"/>
      <c r="I232" s="49"/>
      <c r="J232" s="49"/>
      <c r="K232" s="49"/>
      <c r="L232" s="49"/>
      <c r="N232" s="16"/>
      <c r="O232" s="16"/>
      <c r="P232" s="16"/>
      <c r="Q232" s="16"/>
      <c r="R232" s="16"/>
    </row>
    <row r="233" spans="1:18" hidden="1" outlineLevel="2">
      <c r="A233" s="77" t="s">
        <v>123</v>
      </c>
      <c r="B233" s="85"/>
      <c r="C233" s="85"/>
      <c r="D233" s="85"/>
      <c r="E233" s="85"/>
      <c r="F233" s="85">
        <v>37425</v>
      </c>
      <c r="G233" s="157"/>
      <c r="H233" s="66"/>
      <c r="I233" s="66"/>
      <c r="J233" s="66"/>
      <c r="K233" s="66"/>
      <c r="L233" s="66"/>
      <c r="N233" s="16"/>
      <c r="O233" s="16"/>
      <c r="P233" s="16"/>
      <c r="Q233" s="16"/>
      <c r="R233" s="16"/>
    </row>
    <row r="234" spans="1:18" hidden="1" outlineLevel="2">
      <c r="A234" s="77" t="s">
        <v>241</v>
      </c>
      <c r="B234" s="85"/>
      <c r="C234" s="85"/>
      <c r="D234" s="85"/>
      <c r="E234" s="85"/>
      <c r="F234" s="85">
        <v>19000</v>
      </c>
      <c r="G234" s="157"/>
      <c r="H234" s="66"/>
      <c r="I234" s="66"/>
      <c r="J234" s="66"/>
      <c r="K234" s="66"/>
      <c r="L234" s="66"/>
      <c r="N234" s="16"/>
      <c r="O234" s="16"/>
      <c r="P234" s="16"/>
      <c r="Q234" s="16"/>
      <c r="R234" s="16"/>
    </row>
    <row r="235" spans="1:18" hidden="1" outlineLevel="2">
      <c r="A235" s="77" t="s">
        <v>77</v>
      </c>
      <c r="B235" s="85"/>
      <c r="C235" s="85"/>
      <c r="D235" s="85"/>
      <c r="E235" s="85"/>
      <c r="F235" s="85">
        <v>42018</v>
      </c>
      <c r="G235" s="157"/>
      <c r="H235" s="66"/>
      <c r="I235" s="66"/>
      <c r="J235" s="66"/>
      <c r="K235" s="66"/>
      <c r="L235" s="66"/>
      <c r="N235" s="16"/>
      <c r="O235" s="16"/>
      <c r="P235" s="16"/>
      <c r="Q235" s="16"/>
      <c r="R235" s="16"/>
    </row>
    <row r="236" spans="1:18" hidden="1" outlineLevel="2">
      <c r="A236" s="77" t="s">
        <v>242</v>
      </c>
      <c r="B236" s="85"/>
      <c r="C236" s="85"/>
      <c r="D236" s="85"/>
      <c r="E236" s="85"/>
      <c r="F236" s="85">
        <v>48076.92</v>
      </c>
      <c r="G236" s="157"/>
      <c r="H236" s="66"/>
      <c r="I236" s="66"/>
      <c r="J236" s="66"/>
      <c r="K236" s="66"/>
      <c r="L236" s="66"/>
      <c r="N236" s="16"/>
      <c r="O236" s="16"/>
      <c r="P236" s="16"/>
      <c r="Q236" s="16"/>
      <c r="R236" s="16"/>
    </row>
    <row r="237" spans="1:18" hidden="1" outlineLevel="2">
      <c r="A237" s="77" t="s">
        <v>248</v>
      </c>
      <c r="B237" s="85"/>
      <c r="C237" s="85"/>
      <c r="D237" s="85"/>
      <c r="E237" s="85"/>
      <c r="F237" s="85">
        <v>350620.65</v>
      </c>
      <c r="G237" s="157"/>
      <c r="H237" s="66"/>
      <c r="I237" s="66"/>
      <c r="J237" s="66"/>
      <c r="K237" s="66"/>
      <c r="L237" s="66"/>
      <c r="N237" s="16"/>
      <c r="O237" s="16"/>
      <c r="P237" s="16"/>
      <c r="Q237" s="16"/>
      <c r="R237" s="16"/>
    </row>
    <row r="238" spans="1:18" hidden="1" outlineLevel="2">
      <c r="A238" s="77" t="s">
        <v>247</v>
      </c>
      <c r="B238" s="85"/>
      <c r="C238" s="85"/>
      <c r="D238" s="85"/>
      <c r="E238" s="85"/>
      <c r="F238" s="85">
        <v>66494.95</v>
      </c>
      <c r="G238" s="157"/>
      <c r="H238" s="66"/>
      <c r="I238" s="66"/>
      <c r="J238" s="66"/>
      <c r="K238" s="66"/>
      <c r="L238" s="66"/>
      <c r="N238" s="16"/>
      <c r="O238" s="16"/>
      <c r="P238" s="16"/>
      <c r="Q238" s="16"/>
      <c r="R238" s="16"/>
    </row>
    <row r="239" spans="1:18" hidden="1" outlineLevel="2">
      <c r="A239" s="77" t="s">
        <v>249</v>
      </c>
      <c r="B239" s="85"/>
      <c r="C239" s="85"/>
      <c r="D239" s="85"/>
      <c r="E239" s="85"/>
      <c r="F239" s="85">
        <v>28064.400000000001</v>
      </c>
      <c r="G239" s="157"/>
      <c r="H239" s="66"/>
      <c r="I239" s="66"/>
      <c r="J239" s="66"/>
      <c r="K239" s="66"/>
      <c r="L239" s="66"/>
      <c r="N239" s="16"/>
      <c r="O239" s="16"/>
      <c r="P239" s="16"/>
      <c r="Q239" s="16"/>
      <c r="R239" s="16"/>
    </row>
    <row r="240" spans="1:18" hidden="1" outlineLevel="2">
      <c r="A240" s="77" t="s">
        <v>250</v>
      </c>
      <c r="B240" s="85"/>
      <c r="C240" s="85"/>
      <c r="D240" s="85"/>
      <c r="E240" s="85"/>
      <c r="F240" s="85">
        <v>17940.63</v>
      </c>
      <c r="G240" s="157"/>
      <c r="H240" s="66"/>
      <c r="I240" s="66"/>
      <c r="J240" s="66"/>
      <c r="K240" s="66"/>
      <c r="L240" s="66"/>
      <c r="N240" s="16"/>
      <c r="O240" s="16"/>
      <c r="P240" s="16"/>
      <c r="Q240" s="16"/>
      <c r="R240" s="16"/>
    </row>
    <row r="241" spans="1:18" hidden="1" outlineLevel="2">
      <c r="A241" s="77" t="s">
        <v>257</v>
      </c>
      <c r="B241" s="85"/>
      <c r="C241" s="85"/>
      <c r="D241" s="85"/>
      <c r="E241" s="85"/>
      <c r="F241" s="85">
        <v>112557.27</v>
      </c>
      <c r="G241" s="157"/>
      <c r="H241" s="66"/>
      <c r="I241" s="66"/>
      <c r="J241" s="66"/>
      <c r="K241" s="66"/>
      <c r="L241" s="66"/>
      <c r="N241" s="16"/>
      <c r="O241" s="16"/>
      <c r="P241" s="16"/>
      <c r="Q241" s="16"/>
      <c r="R241" s="16"/>
    </row>
    <row r="242" spans="1:18" ht="12" customHeight="1">
      <c r="A242" s="72"/>
      <c r="B242" s="83"/>
      <c r="C242" s="94"/>
      <c r="D242" s="94"/>
      <c r="E242" s="94"/>
      <c r="F242" s="83"/>
      <c r="G242" s="151"/>
      <c r="H242" s="12"/>
      <c r="I242" s="12"/>
      <c r="J242" s="12"/>
      <c r="K242" s="12"/>
      <c r="L242" s="12"/>
      <c r="M242" s="13"/>
      <c r="N242" s="13"/>
      <c r="O242" s="13"/>
      <c r="P242" s="13"/>
    </row>
    <row r="243" spans="1:18" collapsed="1">
      <c r="A243" s="68" t="s">
        <v>268</v>
      </c>
      <c r="B243" s="106"/>
      <c r="C243" s="99"/>
      <c r="D243" s="99"/>
      <c r="E243" s="99"/>
      <c r="F243" s="106">
        <f>-(F244+F288+F295+F302)</f>
        <v>-37722701.980000012</v>
      </c>
      <c r="G243" s="151" t="s">
        <v>19</v>
      </c>
      <c r="H243" s="13"/>
      <c r="I243" s="13"/>
      <c r="J243" s="13"/>
      <c r="K243" s="13"/>
      <c r="L243" s="13"/>
      <c r="M243" s="13"/>
      <c r="N243" s="13" t="s">
        <v>19</v>
      </c>
      <c r="O243" s="13"/>
      <c r="P243" s="13"/>
    </row>
    <row r="244" spans="1:18" s="43" customFormat="1" hidden="1" outlineLevel="2">
      <c r="A244" s="76" t="s">
        <v>0</v>
      </c>
      <c r="B244" s="84"/>
      <c r="C244" s="102"/>
      <c r="D244" s="102"/>
      <c r="E244" s="102"/>
      <c r="F244" s="84">
        <f>SUM(F245:F287)</f>
        <v>-25474805.409999996</v>
      </c>
      <c r="G244" s="156"/>
      <c r="H244" s="13"/>
      <c r="I244" s="13"/>
      <c r="J244" s="13"/>
      <c r="K244" s="13"/>
      <c r="L244" s="15"/>
    </row>
    <row r="245" spans="1:18" s="43" customFormat="1" hidden="1" outlineLevel="3">
      <c r="A245" s="77" t="s">
        <v>59</v>
      </c>
      <c r="B245" s="87"/>
      <c r="C245" s="95"/>
      <c r="D245" s="95"/>
      <c r="E245" s="95"/>
      <c r="F245" s="87">
        <v>-2322554.33</v>
      </c>
      <c r="G245" s="156"/>
      <c r="H245" s="13"/>
      <c r="I245" s="13"/>
      <c r="J245" s="13"/>
      <c r="K245" s="13"/>
      <c r="L245" s="15"/>
    </row>
    <row r="246" spans="1:18" hidden="1" outlineLevel="3">
      <c r="A246" s="77" t="s">
        <v>60</v>
      </c>
      <c r="B246" s="87"/>
      <c r="C246" s="96"/>
      <c r="D246" s="96"/>
      <c r="E246" s="96"/>
      <c r="F246" s="87">
        <v>-139948</v>
      </c>
      <c r="G246" s="157"/>
      <c r="H246" s="14"/>
      <c r="I246" s="14"/>
      <c r="J246" s="14"/>
      <c r="K246" s="14"/>
      <c r="M246" s="43"/>
      <c r="N246" s="16"/>
      <c r="O246" s="16"/>
      <c r="P246" s="16"/>
      <c r="Q246" s="16"/>
      <c r="R246" s="16"/>
    </row>
    <row r="247" spans="1:18" hidden="1" outlineLevel="3">
      <c r="A247" s="77" t="s">
        <v>61</v>
      </c>
      <c r="B247" s="87"/>
      <c r="C247" s="96"/>
      <c r="D247" s="96"/>
      <c r="E247" s="96"/>
      <c r="F247" s="87">
        <v>-21</v>
      </c>
      <c r="G247" s="157"/>
      <c r="H247" s="14"/>
      <c r="I247" s="14"/>
      <c r="J247" s="14"/>
      <c r="K247" s="14"/>
      <c r="M247" s="43"/>
      <c r="N247" s="16"/>
      <c r="O247" s="16"/>
      <c r="P247" s="16"/>
      <c r="Q247" s="16"/>
      <c r="R247" s="16"/>
    </row>
    <row r="248" spans="1:18" ht="180" hidden="1" outlineLevel="3">
      <c r="A248" s="77" t="s">
        <v>62</v>
      </c>
      <c r="B248" s="87"/>
      <c r="C248" s="95"/>
      <c r="D248" s="95"/>
      <c r="E248" s="95"/>
      <c r="F248" s="87">
        <v>-979.18</v>
      </c>
      <c r="G248" s="157"/>
      <c r="H248" s="13"/>
      <c r="I248" s="13" t="s">
        <v>28</v>
      </c>
      <c r="J248" s="13"/>
      <c r="K248" s="13"/>
      <c r="M248" s="43"/>
      <c r="N248" s="16"/>
      <c r="O248" s="16"/>
      <c r="P248" s="16"/>
      <c r="Q248" s="16"/>
      <c r="R248" s="16"/>
    </row>
    <row r="249" spans="1:18" ht="126" hidden="1" outlineLevel="3">
      <c r="A249" s="77" t="s">
        <v>63</v>
      </c>
      <c r="B249" s="87"/>
      <c r="C249" s="95"/>
      <c r="D249" s="95"/>
      <c r="E249" s="95"/>
      <c r="F249" s="87">
        <v>-2650</v>
      </c>
      <c r="G249" s="157"/>
      <c r="H249" s="8"/>
      <c r="I249" s="8" t="s">
        <v>23</v>
      </c>
      <c r="J249" s="8"/>
      <c r="K249" s="8"/>
      <c r="M249" s="43"/>
      <c r="N249" s="16"/>
      <c r="O249" s="16"/>
      <c r="P249" s="16"/>
      <c r="Q249" s="16"/>
      <c r="R249" s="16"/>
    </row>
    <row r="250" spans="1:18" hidden="1" outlineLevel="3">
      <c r="A250" s="77" t="s">
        <v>64</v>
      </c>
      <c r="B250" s="87"/>
      <c r="C250" s="96"/>
      <c r="D250" s="96"/>
      <c r="E250" s="96"/>
      <c r="F250" s="87">
        <v>-4550</v>
      </c>
      <c r="G250" s="157"/>
      <c r="H250" s="14"/>
      <c r="I250" s="14"/>
      <c r="J250" s="14"/>
      <c r="K250" s="14"/>
      <c r="M250" s="43"/>
      <c r="N250" s="16"/>
      <c r="O250" s="16"/>
      <c r="P250" s="16"/>
      <c r="Q250" s="16"/>
      <c r="R250" s="16"/>
    </row>
    <row r="251" spans="1:18" hidden="1" outlineLevel="3">
      <c r="A251" s="77" t="s">
        <v>65</v>
      </c>
      <c r="B251" s="87"/>
      <c r="C251" s="96"/>
      <c r="D251" s="96"/>
      <c r="E251" s="96"/>
      <c r="F251" s="87">
        <v>-1815</v>
      </c>
      <c r="G251" s="157"/>
      <c r="H251" s="14"/>
      <c r="I251" s="14"/>
      <c r="J251" s="14"/>
      <c r="K251" s="14"/>
      <c r="M251" s="43"/>
      <c r="N251" s="16"/>
      <c r="O251" s="16"/>
      <c r="P251" s="16"/>
      <c r="Q251" s="16"/>
      <c r="R251" s="16"/>
    </row>
    <row r="252" spans="1:18" hidden="1" outlineLevel="3">
      <c r="A252" s="77" t="s">
        <v>66</v>
      </c>
      <c r="B252" s="87"/>
      <c r="C252" s="95"/>
      <c r="D252" s="95"/>
      <c r="E252" s="95"/>
      <c r="F252" s="87">
        <v>-986111.59</v>
      </c>
      <c r="G252" s="157"/>
      <c r="H252" s="13"/>
      <c r="I252" s="13"/>
      <c r="J252" s="13"/>
      <c r="K252" s="13"/>
      <c r="M252" s="43"/>
      <c r="N252" s="16"/>
      <c r="O252" s="16"/>
      <c r="P252" s="16"/>
      <c r="Q252" s="16"/>
      <c r="R252" s="16"/>
    </row>
    <row r="253" spans="1:18" hidden="1" outlineLevel="3">
      <c r="A253" s="77" t="s">
        <v>67</v>
      </c>
      <c r="B253" s="87"/>
      <c r="C253" s="96"/>
      <c r="D253" s="96"/>
      <c r="E253" s="96"/>
      <c r="F253" s="87">
        <v>-4980240</v>
      </c>
      <c r="G253" s="157"/>
      <c r="H253" s="14"/>
      <c r="I253" s="14"/>
      <c r="J253" s="14"/>
      <c r="K253" s="14"/>
      <c r="M253" s="43"/>
      <c r="N253" s="16"/>
      <c r="O253" s="16"/>
      <c r="P253" s="16"/>
      <c r="Q253" s="16"/>
      <c r="R253" s="16"/>
    </row>
    <row r="254" spans="1:18" hidden="1" outlineLevel="3">
      <c r="A254" s="77" t="s">
        <v>68</v>
      </c>
      <c r="B254" s="87"/>
      <c r="C254" s="96"/>
      <c r="D254" s="96"/>
      <c r="E254" s="96"/>
      <c r="F254" s="87">
        <v>-3600</v>
      </c>
      <c r="G254" s="157"/>
      <c r="H254" s="14"/>
      <c r="I254" s="14"/>
      <c r="J254" s="14"/>
      <c r="K254" s="14"/>
      <c r="M254" s="43"/>
      <c r="N254" s="16"/>
      <c r="O254" s="16"/>
      <c r="P254" s="16"/>
      <c r="Q254" s="16"/>
      <c r="R254" s="16"/>
    </row>
    <row r="255" spans="1:18" hidden="1" outlineLevel="3">
      <c r="A255" s="77" t="s">
        <v>69</v>
      </c>
      <c r="B255" s="87"/>
      <c r="C255" s="96"/>
      <c r="D255" s="96"/>
      <c r="E255" s="96"/>
      <c r="F255" s="87">
        <v>-960262.37</v>
      </c>
      <c r="G255" s="157"/>
      <c r="H255" s="14"/>
      <c r="I255" s="14"/>
      <c r="J255" s="14"/>
      <c r="K255" s="14"/>
      <c r="M255" s="43"/>
      <c r="N255" s="16"/>
      <c r="O255" s="16"/>
      <c r="P255" s="16"/>
      <c r="Q255" s="16"/>
      <c r="R255" s="16"/>
    </row>
    <row r="256" spans="1:18" hidden="1" outlineLevel="3">
      <c r="A256" s="77" t="s">
        <v>70</v>
      </c>
      <c r="B256" s="87"/>
      <c r="C256" s="95"/>
      <c r="D256" s="95"/>
      <c r="E256" s="95"/>
      <c r="F256" s="87">
        <v>-63855.12</v>
      </c>
      <c r="G256" s="157"/>
      <c r="H256" s="13"/>
      <c r="I256" s="13"/>
      <c r="J256" s="13"/>
      <c r="K256" s="13"/>
      <c r="M256" s="43"/>
      <c r="N256" s="16"/>
      <c r="O256" s="16"/>
      <c r="P256" s="16"/>
      <c r="Q256" s="16"/>
      <c r="R256" s="16"/>
    </row>
    <row r="257" spans="1:18" hidden="1" outlineLevel="3">
      <c r="A257" s="77" t="s">
        <v>71</v>
      </c>
      <c r="B257" s="87"/>
      <c r="C257" s="95"/>
      <c r="D257" s="95"/>
      <c r="E257" s="95"/>
      <c r="F257" s="87">
        <v>-100280</v>
      </c>
      <c r="G257" s="157"/>
      <c r="H257" s="13"/>
      <c r="I257" s="13"/>
      <c r="J257" s="13"/>
      <c r="K257" s="13"/>
      <c r="M257" s="43"/>
      <c r="N257" s="16"/>
      <c r="O257" s="16"/>
      <c r="P257" s="16"/>
      <c r="Q257" s="16"/>
      <c r="R257" s="16"/>
    </row>
    <row r="258" spans="1:18" hidden="1" outlineLevel="3">
      <c r="A258" s="77" t="s">
        <v>72</v>
      </c>
      <c r="B258" s="87"/>
      <c r="C258" s="95"/>
      <c r="D258" s="95"/>
      <c r="E258" s="95"/>
      <c r="F258" s="87">
        <v>-28.81</v>
      </c>
      <c r="G258" s="157"/>
      <c r="H258" s="13"/>
      <c r="I258" s="13"/>
      <c r="J258" s="13"/>
      <c r="K258" s="13"/>
      <c r="M258" s="43"/>
      <c r="N258" s="16"/>
      <c r="O258" s="16"/>
      <c r="P258" s="16"/>
      <c r="Q258" s="16"/>
      <c r="R258" s="16"/>
    </row>
    <row r="259" spans="1:18" hidden="1" outlineLevel="3">
      <c r="A259" s="77" t="s">
        <v>73</v>
      </c>
      <c r="B259" s="87"/>
      <c r="C259" s="96"/>
      <c r="D259" s="96"/>
      <c r="E259" s="96"/>
      <c r="F259" s="87">
        <v>-1</v>
      </c>
      <c r="G259" s="157"/>
      <c r="H259" s="14"/>
      <c r="I259" s="14"/>
      <c r="J259" s="14"/>
      <c r="K259" s="14"/>
      <c r="M259" s="43"/>
      <c r="N259" s="16"/>
      <c r="O259" s="16"/>
      <c r="P259" s="16"/>
      <c r="Q259" s="16"/>
      <c r="R259" s="16"/>
    </row>
    <row r="260" spans="1:18" hidden="1" outlineLevel="3">
      <c r="A260" s="77" t="s">
        <v>74</v>
      </c>
      <c r="B260" s="87"/>
      <c r="C260" s="96"/>
      <c r="D260" s="96"/>
      <c r="E260" s="96"/>
      <c r="F260" s="87">
        <v>-423.84</v>
      </c>
      <c r="G260" s="157"/>
      <c r="H260" s="14"/>
      <c r="I260" s="14"/>
      <c r="J260" s="14"/>
      <c r="K260" s="14"/>
      <c r="M260" s="43"/>
      <c r="N260" s="16"/>
      <c r="O260" s="16"/>
      <c r="P260" s="16"/>
      <c r="Q260" s="16"/>
      <c r="R260" s="16"/>
    </row>
    <row r="261" spans="1:18" hidden="1" outlineLevel="3">
      <c r="A261" s="77" t="s">
        <v>75</v>
      </c>
      <c r="B261" s="87"/>
      <c r="C261" s="97"/>
      <c r="D261" s="97"/>
      <c r="E261" s="97"/>
      <c r="F261" s="87">
        <v>-6001.48</v>
      </c>
      <c r="G261" s="157"/>
      <c r="M261" s="43"/>
      <c r="N261" s="16"/>
      <c r="O261" s="16"/>
      <c r="P261" s="16"/>
      <c r="Q261" s="16"/>
      <c r="R261" s="16"/>
    </row>
    <row r="262" spans="1:18" hidden="1" outlineLevel="3">
      <c r="A262" s="77" t="s">
        <v>76</v>
      </c>
      <c r="B262" s="87"/>
      <c r="C262" s="97"/>
      <c r="D262" s="97"/>
      <c r="E262" s="97"/>
      <c r="F262" s="87">
        <v>-1139058.19</v>
      </c>
      <c r="G262" s="157"/>
      <c r="M262" s="43"/>
      <c r="N262" s="16"/>
      <c r="O262" s="16"/>
      <c r="P262" s="16"/>
      <c r="Q262" s="16"/>
      <c r="R262" s="16"/>
    </row>
    <row r="263" spans="1:18" hidden="1" outlineLevel="3">
      <c r="A263" s="77" t="s">
        <v>77</v>
      </c>
      <c r="B263" s="87"/>
      <c r="C263" s="97"/>
      <c r="D263" s="97"/>
      <c r="E263" s="97"/>
      <c r="F263" s="87">
        <v>-191903.88</v>
      </c>
      <c r="G263" s="157"/>
      <c r="M263" s="43"/>
      <c r="N263" s="16"/>
      <c r="O263" s="16"/>
      <c r="P263" s="16"/>
      <c r="Q263" s="16"/>
      <c r="R263" s="16"/>
    </row>
    <row r="264" spans="1:18" hidden="1" outlineLevel="3">
      <c r="A264" s="77" t="s">
        <v>78</v>
      </c>
      <c r="B264" s="87"/>
      <c r="C264" s="97"/>
      <c r="D264" s="97"/>
      <c r="E264" s="97"/>
      <c r="F264" s="87">
        <v>-5300</v>
      </c>
      <c r="G264" s="157"/>
      <c r="M264" s="43"/>
      <c r="N264" s="16"/>
      <c r="O264" s="16"/>
      <c r="P264" s="16"/>
      <c r="Q264" s="16"/>
      <c r="R264" s="16"/>
    </row>
    <row r="265" spans="1:18" hidden="1" outlineLevel="3">
      <c r="A265" s="77" t="s">
        <v>79</v>
      </c>
      <c r="B265" s="87"/>
      <c r="C265" s="97"/>
      <c r="D265" s="97"/>
      <c r="E265" s="97"/>
      <c r="F265" s="87">
        <v>-17550</v>
      </c>
      <c r="G265" s="157"/>
      <c r="M265" s="43"/>
      <c r="N265" s="16"/>
      <c r="O265" s="16"/>
      <c r="P265" s="16"/>
      <c r="Q265" s="16"/>
      <c r="R265" s="16"/>
    </row>
    <row r="266" spans="1:18" hidden="1" outlineLevel="3">
      <c r="A266" s="77" t="s">
        <v>80</v>
      </c>
      <c r="B266" s="87"/>
      <c r="C266" s="97"/>
      <c r="D266" s="97"/>
      <c r="E266" s="97"/>
      <c r="F266" s="87">
        <v>-480</v>
      </c>
      <c r="G266" s="157"/>
      <c r="M266" s="43"/>
      <c r="N266" s="16"/>
      <c r="O266" s="16"/>
      <c r="P266" s="16"/>
      <c r="Q266" s="16"/>
      <c r="R266" s="16"/>
    </row>
    <row r="267" spans="1:18" hidden="1" outlineLevel="3">
      <c r="A267" s="77" t="s">
        <v>81</v>
      </c>
      <c r="B267" s="87"/>
      <c r="C267" s="97"/>
      <c r="D267" s="97"/>
      <c r="E267" s="97"/>
      <c r="F267" s="87">
        <v>-433556</v>
      </c>
      <c r="G267" s="157"/>
      <c r="M267" s="43"/>
      <c r="N267" s="16"/>
      <c r="O267" s="16"/>
      <c r="P267" s="16"/>
      <c r="Q267" s="16"/>
      <c r="R267" s="16"/>
    </row>
    <row r="268" spans="1:18" hidden="1" outlineLevel="3">
      <c r="A268" s="77" t="s">
        <v>82</v>
      </c>
      <c r="B268" s="87"/>
      <c r="C268" s="97"/>
      <c r="D268" s="97"/>
      <c r="E268" s="97"/>
      <c r="F268" s="87">
        <v>-8922.9</v>
      </c>
      <c r="G268" s="157"/>
      <c r="M268" s="43"/>
      <c r="N268" s="16"/>
      <c r="O268" s="16"/>
      <c r="P268" s="16"/>
      <c r="Q268" s="16"/>
      <c r="R268" s="16"/>
    </row>
    <row r="269" spans="1:18" hidden="1" outlineLevel="3">
      <c r="A269" s="77" t="s">
        <v>83</v>
      </c>
      <c r="B269" s="87"/>
      <c r="C269" s="97"/>
      <c r="D269" s="97"/>
      <c r="E269" s="97"/>
      <c r="F269" s="87">
        <v>-2009.8</v>
      </c>
      <c r="G269" s="157"/>
      <c r="M269" s="43"/>
      <c r="N269" s="16"/>
      <c r="O269" s="16"/>
      <c r="P269" s="16"/>
      <c r="Q269" s="16"/>
      <c r="R269" s="16"/>
    </row>
    <row r="270" spans="1:18" hidden="1" outlineLevel="3">
      <c r="A270" s="77" t="s">
        <v>84</v>
      </c>
      <c r="B270" s="87"/>
      <c r="C270" s="97"/>
      <c r="D270" s="97"/>
      <c r="E270" s="97"/>
      <c r="F270" s="87">
        <v>-1920</v>
      </c>
      <c r="G270" s="157"/>
      <c r="M270" s="43"/>
      <c r="N270" s="16"/>
      <c r="O270" s="16"/>
      <c r="P270" s="16"/>
      <c r="Q270" s="16"/>
      <c r="R270" s="16"/>
    </row>
    <row r="271" spans="1:18" hidden="1" outlineLevel="3">
      <c r="A271" s="77" t="s">
        <v>85</v>
      </c>
      <c r="B271" s="87"/>
      <c r="C271" s="97"/>
      <c r="D271" s="97"/>
      <c r="E271" s="97"/>
      <c r="F271" s="87">
        <v>-44.69</v>
      </c>
      <c r="G271" s="157"/>
      <c r="M271" s="43"/>
      <c r="N271" s="16"/>
      <c r="O271" s="16"/>
      <c r="P271" s="16"/>
      <c r="Q271" s="16"/>
      <c r="R271" s="16"/>
    </row>
    <row r="272" spans="1:18" hidden="1" outlineLevel="3">
      <c r="A272" s="77" t="s">
        <v>86</v>
      </c>
      <c r="B272" s="87"/>
      <c r="C272" s="97"/>
      <c r="D272" s="97"/>
      <c r="E272" s="97"/>
      <c r="F272" s="87">
        <v>-33610</v>
      </c>
      <c r="G272" s="157"/>
      <c r="M272" s="43"/>
      <c r="N272" s="16"/>
      <c r="O272" s="16"/>
      <c r="P272" s="16"/>
      <c r="Q272" s="16"/>
      <c r="R272" s="16"/>
    </row>
    <row r="273" spans="1:18" hidden="1" outlineLevel="3">
      <c r="A273" s="77" t="s">
        <v>87</v>
      </c>
      <c r="B273" s="87"/>
      <c r="C273" s="72"/>
      <c r="D273" s="72"/>
      <c r="E273" s="72"/>
      <c r="F273" s="87">
        <v>-1800</v>
      </c>
      <c r="G273" s="157"/>
      <c r="H273" s="43"/>
      <c r="I273" s="43"/>
      <c r="J273" s="43"/>
      <c r="K273" s="43"/>
      <c r="M273" s="43"/>
      <c r="N273" s="16"/>
      <c r="O273" s="16"/>
      <c r="P273" s="16"/>
      <c r="Q273" s="16"/>
      <c r="R273" s="16"/>
    </row>
    <row r="274" spans="1:18" hidden="1" outlineLevel="3">
      <c r="A274" s="77" t="s">
        <v>88</v>
      </c>
      <c r="B274" s="87"/>
      <c r="C274" s="72"/>
      <c r="D274" s="72"/>
      <c r="E274" s="72"/>
      <c r="F274" s="87">
        <v>-100</v>
      </c>
      <c r="G274" s="157"/>
      <c r="H274" s="43"/>
      <c r="I274" s="43"/>
      <c r="J274" s="43"/>
      <c r="K274" s="43"/>
      <c r="M274" s="43"/>
      <c r="N274" s="16"/>
      <c r="O274" s="16"/>
      <c r="P274" s="16"/>
      <c r="Q274" s="16"/>
      <c r="R274" s="16"/>
    </row>
    <row r="275" spans="1:18" hidden="1" outlineLevel="3">
      <c r="A275" s="77" t="s">
        <v>89</v>
      </c>
      <c r="B275" s="87"/>
      <c r="C275" s="72"/>
      <c r="D275" s="72"/>
      <c r="E275" s="72"/>
      <c r="F275" s="87">
        <v>-3500</v>
      </c>
      <c r="G275" s="157"/>
      <c r="H275" s="43"/>
      <c r="I275" s="43"/>
      <c r="J275" s="43"/>
      <c r="K275" s="43"/>
      <c r="M275" s="43"/>
      <c r="N275" s="16"/>
      <c r="O275" s="16"/>
      <c r="P275" s="16"/>
      <c r="Q275" s="16"/>
      <c r="R275" s="16"/>
    </row>
    <row r="276" spans="1:18" hidden="1" outlineLevel="3">
      <c r="A276" s="77" t="s">
        <v>90</v>
      </c>
      <c r="B276" s="87"/>
      <c r="C276" s="72"/>
      <c r="D276" s="72"/>
      <c r="E276" s="72"/>
      <c r="F276" s="87">
        <v>-1500</v>
      </c>
      <c r="G276" s="157"/>
      <c r="H276" s="43"/>
      <c r="I276" s="43"/>
      <c r="J276" s="43"/>
      <c r="K276" s="43"/>
      <c r="M276" s="43"/>
      <c r="N276" s="16"/>
      <c r="O276" s="16"/>
      <c r="P276" s="16"/>
      <c r="Q276" s="16"/>
      <c r="R276" s="16"/>
    </row>
    <row r="277" spans="1:18" hidden="1" outlineLevel="3">
      <c r="A277" s="77" t="s">
        <v>91</v>
      </c>
      <c r="B277" s="87"/>
      <c r="C277" s="97"/>
      <c r="D277" s="97"/>
      <c r="E277" s="97"/>
      <c r="F277" s="87">
        <v>-420.99</v>
      </c>
      <c r="G277" s="157"/>
      <c r="M277" s="43"/>
      <c r="N277" s="16"/>
      <c r="O277" s="16"/>
      <c r="P277" s="16"/>
      <c r="Q277" s="16"/>
      <c r="R277" s="16"/>
    </row>
    <row r="278" spans="1:18" hidden="1" outlineLevel="3">
      <c r="A278" s="77" t="s">
        <v>92</v>
      </c>
      <c r="B278" s="87"/>
      <c r="C278" s="97"/>
      <c r="D278" s="97"/>
      <c r="E278" s="97"/>
      <c r="F278" s="87">
        <v>-5.66</v>
      </c>
      <c r="G278" s="157"/>
      <c r="M278" s="43"/>
      <c r="N278" s="16"/>
      <c r="O278" s="16"/>
      <c r="P278" s="16"/>
      <c r="Q278" s="16"/>
      <c r="R278" s="16"/>
    </row>
    <row r="279" spans="1:18" hidden="1" outlineLevel="3">
      <c r="A279" s="77" t="s">
        <v>93</v>
      </c>
      <c r="B279" s="87"/>
      <c r="C279" s="97"/>
      <c r="D279" s="97"/>
      <c r="E279" s="97"/>
      <c r="F279" s="87">
        <v>-0.37</v>
      </c>
      <c r="G279" s="157"/>
      <c r="M279" s="43"/>
      <c r="N279" s="16"/>
      <c r="O279" s="16"/>
      <c r="P279" s="16"/>
      <c r="Q279" s="16"/>
      <c r="R279" s="16"/>
    </row>
    <row r="280" spans="1:18" hidden="1" outlineLevel="3">
      <c r="A280" s="77" t="s">
        <v>94</v>
      </c>
      <c r="B280" s="87"/>
      <c r="C280" s="97"/>
      <c r="D280" s="97"/>
      <c r="E280" s="97"/>
      <c r="F280" s="87">
        <v>-9890187.9499999993</v>
      </c>
      <c r="G280" s="157"/>
      <c r="M280" s="43"/>
      <c r="N280" s="16"/>
      <c r="O280" s="16"/>
      <c r="P280" s="16"/>
      <c r="Q280" s="16"/>
      <c r="R280" s="16"/>
    </row>
    <row r="281" spans="1:18" hidden="1" outlineLevel="3">
      <c r="A281" s="77" t="s">
        <v>95</v>
      </c>
      <c r="B281" s="87"/>
      <c r="C281" s="97"/>
      <c r="D281" s="97"/>
      <c r="E281" s="97"/>
      <c r="F281" s="87">
        <v>-12825.24</v>
      </c>
      <c r="G281" s="157"/>
      <c r="M281" s="43"/>
      <c r="N281" s="16"/>
      <c r="O281" s="16"/>
      <c r="P281" s="16"/>
      <c r="Q281" s="16"/>
      <c r="R281" s="16"/>
    </row>
    <row r="282" spans="1:18" hidden="1" outlineLevel="3">
      <c r="A282" s="77" t="s">
        <v>96</v>
      </c>
      <c r="B282" s="87"/>
      <c r="C282" s="97"/>
      <c r="D282" s="97"/>
      <c r="E282" s="97"/>
      <c r="F282" s="87">
        <v>-0.09</v>
      </c>
      <c r="G282" s="157"/>
      <c r="M282" s="43"/>
      <c r="N282" s="16"/>
      <c r="O282" s="16"/>
      <c r="P282" s="16"/>
      <c r="Q282" s="16"/>
      <c r="R282" s="16"/>
    </row>
    <row r="283" spans="1:18" hidden="1" outlineLevel="3">
      <c r="A283" s="77" t="s">
        <v>97</v>
      </c>
      <c r="B283" s="87"/>
      <c r="C283" s="97"/>
      <c r="D283" s="97"/>
      <c r="E283" s="97"/>
      <c r="F283" s="87">
        <v>-7000</v>
      </c>
      <c r="G283" s="157"/>
      <c r="M283" s="43"/>
      <c r="N283" s="16"/>
      <c r="O283" s="16"/>
      <c r="P283" s="16"/>
      <c r="Q283" s="16"/>
      <c r="R283" s="16"/>
    </row>
    <row r="284" spans="1:18" hidden="1" outlineLevel="3">
      <c r="A284" s="77" t="s">
        <v>98</v>
      </c>
      <c r="B284" s="87"/>
      <c r="C284" s="97"/>
      <c r="D284" s="97"/>
      <c r="E284" s="97"/>
      <c r="F284" s="87">
        <v>-30678</v>
      </c>
      <c r="G284" s="157"/>
      <c r="M284" s="43"/>
      <c r="N284" s="16"/>
      <c r="O284" s="16"/>
      <c r="P284" s="16"/>
      <c r="Q284" s="16"/>
      <c r="R284" s="16"/>
    </row>
    <row r="285" spans="1:18" hidden="1" outlineLevel="3">
      <c r="A285" s="77" t="s">
        <v>251</v>
      </c>
      <c r="B285" s="87"/>
      <c r="C285" s="97"/>
      <c r="D285" s="97"/>
      <c r="E285" s="97"/>
      <c r="F285" s="87">
        <v>-1945867.82</v>
      </c>
      <c r="G285" s="157"/>
      <c r="M285" s="43"/>
      <c r="N285" s="16"/>
      <c r="O285" s="16"/>
      <c r="P285" s="16"/>
      <c r="Q285" s="16"/>
      <c r="R285" s="16"/>
    </row>
    <row r="286" spans="1:18" hidden="1" outlineLevel="3">
      <c r="A286" s="77" t="s">
        <v>252</v>
      </c>
      <c r="B286" s="87"/>
      <c r="C286" s="97"/>
      <c r="D286" s="97"/>
      <c r="E286" s="97"/>
      <c r="F286" s="87">
        <v>-2052335.08</v>
      </c>
      <c r="G286" s="157"/>
      <c r="M286" s="43"/>
      <c r="N286" s="16"/>
      <c r="O286" s="16"/>
      <c r="P286" s="16"/>
      <c r="Q286" s="16"/>
      <c r="R286" s="16"/>
    </row>
    <row r="287" spans="1:18" hidden="1" outlineLevel="3">
      <c r="A287" s="77" t="s">
        <v>253</v>
      </c>
      <c r="B287" s="87"/>
      <c r="C287" s="97"/>
      <c r="D287" s="97"/>
      <c r="E287" s="97"/>
      <c r="F287" s="87">
        <v>-120907.03</v>
      </c>
      <c r="G287" s="157"/>
      <c r="M287" s="43"/>
      <c r="N287" s="16"/>
      <c r="O287" s="16"/>
      <c r="P287" s="16"/>
      <c r="Q287" s="16"/>
      <c r="R287" s="16"/>
    </row>
    <row r="288" spans="1:18" hidden="1" outlineLevel="2">
      <c r="A288" s="76" t="s">
        <v>57</v>
      </c>
      <c r="B288" s="84"/>
      <c r="C288" s="103"/>
      <c r="D288" s="103"/>
      <c r="E288" s="103"/>
      <c r="F288" s="84">
        <f>(SUM(F289:F294))*-1</f>
        <v>1364162</v>
      </c>
      <c r="G288" s="157"/>
      <c r="M288" s="43"/>
      <c r="N288" s="16"/>
      <c r="O288" s="16"/>
      <c r="P288" s="16"/>
      <c r="Q288" s="16"/>
      <c r="R288" s="16"/>
    </row>
    <row r="289" spans="1:18" hidden="1" outlineLevel="3">
      <c r="A289" s="77" t="s">
        <v>99</v>
      </c>
      <c r="B289" s="87"/>
      <c r="C289" s="97"/>
      <c r="D289" s="97"/>
      <c r="E289" s="97"/>
      <c r="F289" s="87">
        <v>-7279</v>
      </c>
      <c r="G289" s="157"/>
      <c r="M289" s="43"/>
      <c r="N289" s="16"/>
      <c r="O289" s="16"/>
      <c r="P289" s="16"/>
      <c r="Q289" s="16"/>
      <c r="R289" s="16"/>
    </row>
    <row r="290" spans="1:18" hidden="1" outlineLevel="3">
      <c r="A290" s="77" t="s">
        <v>100</v>
      </c>
      <c r="B290" s="87"/>
      <c r="C290" s="97"/>
      <c r="D290" s="97"/>
      <c r="E290" s="97"/>
      <c r="F290" s="87">
        <v>-142769.22</v>
      </c>
      <c r="G290" s="157"/>
      <c r="M290" s="43"/>
      <c r="N290" s="16"/>
      <c r="O290" s="16"/>
      <c r="P290" s="16"/>
      <c r="Q290" s="16"/>
      <c r="R290" s="16"/>
    </row>
    <row r="291" spans="1:18" hidden="1" outlineLevel="3">
      <c r="A291" s="77" t="s">
        <v>70</v>
      </c>
      <c r="B291" s="87"/>
      <c r="C291" s="97"/>
      <c r="D291" s="97"/>
      <c r="E291" s="97"/>
      <c r="F291" s="87">
        <v>-972.96</v>
      </c>
      <c r="G291" s="157"/>
      <c r="M291" s="43"/>
      <c r="N291" s="16"/>
      <c r="O291" s="16"/>
      <c r="P291" s="16"/>
      <c r="Q291" s="16"/>
      <c r="R291" s="16"/>
    </row>
    <row r="292" spans="1:18" hidden="1" outlineLevel="3">
      <c r="A292" s="77" t="s">
        <v>74</v>
      </c>
      <c r="B292" s="87"/>
      <c r="C292" s="97"/>
      <c r="D292" s="97"/>
      <c r="E292" s="97"/>
      <c r="F292" s="87">
        <v>-7640.59</v>
      </c>
      <c r="G292" s="157"/>
      <c r="M292" s="43"/>
      <c r="N292" s="16"/>
      <c r="O292" s="16"/>
      <c r="P292" s="16"/>
      <c r="Q292" s="16"/>
      <c r="R292" s="16"/>
    </row>
    <row r="293" spans="1:18" hidden="1" outlineLevel="3">
      <c r="A293" s="77" t="s">
        <v>101</v>
      </c>
      <c r="B293" s="87"/>
      <c r="C293" s="97"/>
      <c r="D293" s="97"/>
      <c r="E293" s="97"/>
      <c r="F293" s="87">
        <v>-70763.41</v>
      </c>
      <c r="G293" s="157"/>
      <c r="M293" s="43"/>
      <c r="N293" s="16"/>
      <c r="O293" s="16"/>
      <c r="P293" s="16"/>
      <c r="Q293" s="16"/>
      <c r="R293" s="16"/>
    </row>
    <row r="294" spans="1:18" hidden="1" outlineLevel="3">
      <c r="A294" s="77" t="s">
        <v>252</v>
      </c>
      <c r="B294" s="87"/>
      <c r="C294" s="97"/>
      <c r="D294" s="97"/>
      <c r="E294" s="97"/>
      <c r="F294" s="87">
        <v>-1134736.82</v>
      </c>
      <c r="G294" s="157"/>
      <c r="M294" s="43"/>
      <c r="N294" s="16"/>
      <c r="O294" s="16"/>
      <c r="P294" s="16"/>
      <c r="Q294" s="16"/>
      <c r="R294" s="16"/>
    </row>
    <row r="295" spans="1:18" hidden="1" outlineLevel="2">
      <c r="A295" s="76" t="s">
        <v>56</v>
      </c>
      <c r="B295" s="84"/>
      <c r="C295" s="103"/>
      <c r="D295" s="103"/>
      <c r="E295" s="103"/>
      <c r="F295" s="84">
        <f>(SUM(F296:F301))*-1</f>
        <v>372369.61</v>
      </c>
      <c r="G295" s="157"/>
      <c r="M295" s="43"/>
      <c r="N295" s="16"/>
      <c r="O295" s="16"/>
      <c r="P295" s="16"/>
      <c r="Q295" s="16"/>
      <c r="R295" s="16"/>
    </row>
    <row r="296" spans="1:18" hidden="1" outlineLevel="3">
      <c r="A296" s="77" t="s">
        <v>102</v>
      </c>
      <c r="B296" s="87"/>
      <c r="C296" s="97"/>
      <c r="D296" s="97"/>
      <c r="E296" s="97"/>
      <c r="F296" s="173">
        <v>-132500</v>
      </c>
      <c r="G296" s="157"/>
      <c r="M296" s="43"/>
      <c r="N296" s="16"/>
      <c r="O296" s="16"/>
      <c r="P296" s="16"/>
      <c r="Q296" s="16"/>
      <c r="R296" s="16"/>
    </row>
    <row r="297" spans="1:18" hidden="1" outlineLevel="3">
      <c r="A297" s="77" t="s">
        <v>99</v>
      </c>
      <c r="B297" s="87"/>
      <c r="C297" s="97"/>
      <c r="D297" s="97"/>
      <c r="E297" s="97"/>
      <c r="F297" s="173">
        <v>-3514</v>
      </c>
      <c r="G297" s="157"/>
      <c r="M297" s="43"/>
      <c r="N297" s="16"/>
      <c r="O297" s="16"/>
      <c r="P297" s="16"/>
      <c r="Q297" s="16"/>
      <c r="R297" s="16"/>
    </row>
    <row r="298" spans="1:18" hidden="1" outlineLevel="3">
      <c r="A298" s="77" t="s">
        <v>70</v>
      </c>
      <c r="B298" s="87"/>
      <c r="C298" s="97"/>
      <c r="D298" s="97"/>
      <c r="E298" s="97"/>
      <c r="F298" s="173">
        <v>-1620</v>
      </c>
      <c r="G298" s="157"/>
      <c r="M298" s="43"/>
      <c r="N298" s="16"/>
      <c r="O298" s="16"/>
      <c r="P298" s="16"/>
      <c r="Q298" s="16"/>
      <c r="R298" s="16"/>
    </row>
    <row r="299" spans="1:18" hidden="1" outlineLevel="3">
      <c r="A299" s="77" t="s">
        <v>103</v>
      </c>
      <c r="B299" s="87"/>
      <c r="C299" s="97"/>
      <c r="D299" s="97"/>
      <c r="E299" s="97"/>
      <c r="F299" s="173">
        <v>-154693.20000000001</v>
      </c>
      <c r="G299" s="157"/>
      <c r="M299" s="43"/>
      <c r="N299" s="16"/>
      <c r="O299" s="16"/>
      <c r="P299" s="16"/>
      <c r="Q299" s="16"/>
      <c r="R299" s="16"/>
    </row>
    <row r="300" spans="1:18" hidden="1" outlineLevel="3">
      <c r="A300" s="77" t="s">
        <v>94</v>
      </c>
      <c r="B300" s="87"/>
      <c r="C300" s="97"/>
      <c r="D300" s="97"/>
      <c r="E300" s="97"/>
      <c r="F300" s="173">
        <v>-21205.1</v>
      </c>
      <c r="G300" s="157"/>
      <c r="M300" s="43"/>
      <c r="N300" s="16"/>
      <c r="O300" s="16"/>
      <c r="P300" s="16"/>
      <c r="Q300" s="16"/>
      <c r="R300" s="16"/>
    </row>
    <row r="301" spans="1:18" hidden="1" outlineLevel="3">
      <c r="A301" s="77" t="s">
        <v>252</v>
      </c>
      <c r="B301" s="87"/>
      <c r="C301" s="97"/>
      <c r="D301" s="97"/>
      <c r="E301" s="97"/>
      <c r="F301" s="173">
        <v>-58837.31</v>
      </c>
      <c r="G301" s="157"/>
      <c r="M301" s="43"/>
      <c r="N301" s="16"/>
      <c r="O301" s="16"/>
      <c r="P301" s="16"/>
      <c r="Q301" s="16"/>
      <c r="R301" s="16"/>
    </row>
    <row r="302" spans="1:18" hidden="1" outlineLevel="2">
      <c r="A302" s="116" t="s">
        <v>104</v>
      </c>
      <c r="B302" s="117"/>
      <c r="C302" s="118"/>
      <c r="D302" s="118"/>
      <c r="E302" s="118"/>
      <c r="F302" s="117">
        <f>(SUM(F303:F309))*-1</f>
        <v>61460975.780000009</v>
      </c>
      <c r="G302" s="157"/>
      <c r="M302" s="43"/>
      <c r="N302" s="16"/>
      <c r="O302" s="16"/>
      <c r="P302" s="16"/>
      <c r="Q302" s="16"/>
      <c r="R302" s="16"/>
    </row>
    <row r="303" spans="1:18" hidden="1" outlineLevel="3">
      <c r="A303" s="77" t="s">
        <v>105</v>
      </c>
      <c r="B303" s="87"/>
      <c r="C303" s="98"/>
      <c r="D303" s="98"/>
      <c r="E303" s="98"/>
      <c r="F303" s="87">
        <v>-13328</v>
      </c>
      <c r="G303" s="157"/>
      <c r="M303" s="43"/>
      <c r="N303" s="16"/>
      <c r="O303" s="16"/>
      <c r="P303" s="16"/>
      <c r="Q303" s="16"/>
      <c r="R303" s="16"/>
    </row>
    <row r="304" spans="1:18" hidden="1" outlineLevel="3">
      <c r="A304" s="77" t="s">
        <v>70</v>
      </c>
      <c r="B304" s="87"/>
      <c r="C304" s="98"/>
      <c r="D304" s="98"/>
      <c r="E304" s="98"/>
      <c r="F304" s="87">
        <v>-972</v>
      </c>
      <c r="G304" s="157"/>
      <c r="M304" s="43"/>
      <c r="N304" s="16"/>
      <c r="O304" s="16"/>
      <c r="P304" s="16"/>
      <c r="Q304" s="16"/>
      <c r="R304" s="16"/>
    </row>
    <row r="305" spans="1:18" hidden="1" outlineLevel="3">
      <c r="A305" s="77" t="s">
        <v>77</v>
      </c>
      <c r="B305" s="87"/>
      <c r="C305" s="98"/>
      <c r="D305" s="98"/>
      <c r="E305" s="98"/>
      <c r="F305" s="87">
        <v>-78418</v>
      </c>
      <c r="G305" s="157"/>
      <c r="M305" s="43"/>
      <c r="N305" s="16"/>
      <c r="O305" s="16"/>
      <c r="P305" s="16"/>
      <c r="Q305" s="16"/>
      <c r="R305" s="16"/>
    </row>
    <row r="306" spans="1:18" hidden="1" outlineLevel="3">
      <c r="A306" s="77" t="s">
        <v>243</v>
      </c>
      <c r="B306" s="87"/>
      <c r="C306" s="98"/>
      <c r="D306" s="98"/>
      <c r="E306" s="98"/>
      <c r="F306" s="87">
        <v>-8119173.6600000001</v>
      </c>
      <c r="G306" s="157"/>
      <c r="M306" s="43"/>
      <c r="N306" s="16"/>
      <c r="O306" s="16"/>
      <c r="P306" s="16"/>
      <c r="Q306" s="16"/>
      <c r="R306" s="16"/>
    </row>
    <row r="307" spans="1:18" hidden="1" outlineLevel="3">
      <c r="A307" s="77" t="s">
        <v>244</v>
      </c>
      <c r="B307" s="87"/>
      <c r="C307" s="98"/>
      <c r="D307" s="98"/>
      <c r="E307" s="98"/>
      <c r="F307" s="87">
        <v>-41360478.460000001</v>
      </c>
      <c r="G307" s="157"/>
      <c r="M307" s="43"/>
      <c r="N307" s="16"/>
      <c r="O307" s="16"/>
      <c r="P307" s="16"/>
      <c r="Q307" s="16"/>
      <c r="R307" s="16"/>
    </row>
    <row r="308" spans="1:18" hidden="1" outlineLevel="3">
      <c r="A308" s="77" t="s">
        <v>245</v>
      </c>
      <c r="B308" s="87"/>
      <c r="C308" s="98"/>
      <c r="D308" s="98"/>
      <c r="E308" s="98"/>
      <c r="F308" s="87">
        <v>-10261422.49</v>
      </c>
      <c r="G308" s="157"/>
      <c r="M308" s="43"/>
      <c r="N308" s="16"/>
      <c r="O308" s="16"/>
      <c r="P308" s="16"/>
      <c r="Q308" s="16"/>
      <c r="R308" s="16"/>
    </row>
    <row r="309" spans="1:18" hidden="1" outlineLevel="3">
      <c r="A309" s="77" t="s">
        <v>246</v>
      </c>
      <c r="B309" s="87"/>
      <c r="C309" s="98"/>
      <c r="D309" s="98"/>
      <c r="E309" s="98"/>
      <c r="F309" s="87">
        <v>-1627183.17</v>
      </c>
      <c r="G309" s="157"/>
      <c r="M309" s="43"/>
      <c r="N309" s="16"/>
      <c r="O309" s="16"/>
      <c r="P309" s="16"/>
      <c r="Q309" s="16"/>
      <c r="R309" s="16"/>
    </row>
    <row r="310" spans="1:18" ht="9.75" customHeight="1">
      <c r="A310" s="143"/>
      <c r="B310" s="125"/>
      <c r="C310" s="114"/>
      <c r="D310" s="114"/>
      <c r="E310" s="114"/>
      <c r="F310" s="125"/>
      <c r="G310" s="159"/>
      <c r="H310" s="13"/>
      <c r="I310" s="13"/>
    </row>
    <row r="311" spans="1:18" ht="18.75">
      <c r="A311" s="136" t="s">
        <v>269</v>
      </c>
      <c r="B311" s="137"/>
      <c r="C311" s="139"/>
      <c r="D311" s="139"/>
      <c r="E311" s="139"/>
      <c r="F311" s="137">
        <f>F50+F243</f>
        <v>-8333016.3800000176</v>
      </c>
      <c r="G311" s="159"/>
      <c r="H311" s="14"/>
      <c r="I311" s="14"/>
    </row>
    <row r="312" spans="1:18" s="43" customFormat="1" ht="18.75">
      <c r="A312" s="75"/>
      <c r="B312" s="130"/>
      <c r="C312" s="96"/>
      <c r="D312" s="96"/>
      <c r="E312" s="96"/>
      <c r="F312" s="130"/>
      <c r="G312" s="160"/>
      <c r="H312" s="14"/>
      <c r="I312" s="14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8.75">
      <c r="A313" s="75"/>
      <c r="B313" s="88"/>
      <c r="C313" s="96"/>
      <c r="D313" s="96"/>
      <c r="E313" s="96"/>
      <c r="F313" s="88"/>
      <c r="G313" s="159"/>
      <c r="H313" s="14"/>
      <c r="I313" s="14"/>
    </row>
    <row r="314" spans="1:18" ht="111" collapsed="1">
      <c r="A314" s="112" t="s">
        <v>270</v>
      </c>
      <c r="B314" s="132"/>
      <c r="C314" s="119"/>
      <c r="D314" s="119"/>
      <c r="E314" s="119"/>
      <c r="F314" s="132">
        <v>24317139.850000001</v>
      </c>
      <c r="G314" s="161" t="s">
        <v>279</v>
      </c>
      <c r="H314" s="13"/>
      <c r="I314" s="14"/>
      <c r="N314" s="1" t="s">
        <v>28</v>
      </c>
    </row>
    <row r="315" spans="1:18" s="43" customFormat="1" ht="18.75" hidden="1" outlineLevel="1">
      <c r="A315" s="76" t="s">
        <v>0</v>
      </c>
      <c r="B315" s="107"/>
      <c r="C315" s="102"/>
      <c r="D315" s="102"/>
      <c r="E315" s="102"/>
      <c r="F315" s="107">
        <v>16130914.859999999</v>
      </c>
      <c r="G315" s="161"/>
      <c r="H315" s="50"/>
      <c r="I315" s="50"/>
      <c r="J315" s="45"/>
      <c r="K315" s="45"/>
      <c r="L315" s="45"/>
      <c r="M315" s="15"/>
      <c r="N315" s="1"/>
      <c r="O315" s="15"/>
      <c r="P315" s="15"/>
      <c r="Q315" s="15"/>
      <c r="R315" s="15"/>
    </row>
    <row r="316" spans="1:18" s="43" customFormat="1" ht="18.75" hidden="1" outlineLevel="2">
      <c r="A316" s="78" t="s">
        <v>2</v>
      </c>
      <c r="B316" s="108"/>
      <c r="C316" s="95"/>
      <c r="D316" s="95"/>
      <c r="E316" s="95"/>
      <c r="F316" s="108" t="s">
        <v>259</v>
      </c>
      <c r="G316" s="161"/>
      <c r="H316" s="51"/>
      <c r="I316" s="51"/>
      <c r="J316" s="48"/>
      <c r="K316" s="48"/>
      <c r="L316" s="48"/>
      <c r="M316" s="15"/>
      <c r="N316" s="1"/>
      <c r="O316" s="15"/>
      <c r="P316" s="15"/>
      <c r="Q316" s="15"/>
      <c r="R316" s="15"/>
    </row>
    <row r="317" spans="1:18" s="43" customFormat="1" ht="18.75" hidden="1" outlineLevel="2">
      <c r="A317" s="78" t="s">
        <v>2</v>
      </c>
      <c r="B317" s="108"/>
      <c r="C317" s="95"/>
      <c r="D317" s="95"/>
      <c r="E317" s="95"/>
      <c r="F317" s="108" t="s">
        <v>259</v>
      </c>
      <c r="G317" s="161"/>
      <c r="H317" s="13"/>
      <c r="I317" s="13"/>
      <c r="J317" s="15"/>
      <c r="K317" s="15"/>
      <c r="L317" s="15"/>
      <c r="M317" s="15"/>
      <c r="N317" s="1"/>
      <c r="O317" s="15"/>
      <c r="P317" s="15"/>
      <c r="Q317" s="15"/>
      <c r="R317" s="15"/>
    </row>
    <row r="318" spans="1:18" s="43" customFormat="1" ht="18.75" hidden="1" outlineLevel="1">
      <c r="A318" s="76" t="s">
        <v>57</v>
      </c>
      <c r="B318" s="107"/>
      <c r="C318" s="102"/>
      <c r="D318" s="102"/>
      <c r="E318" s="102"/>
      <c r="F318" s="107">
        <v>53873.45</v>
      </c>
      <c r="G318" s="161"/>
      <c r="H318" s="13"/>
      <c r="I318" s="13"/>
      <c r="J318" s="15"/>
      <c r="K318" s="15"/>
      <c r="L318" s="15"/>
      <c r="M318" s="15"/>
      <c r="N318" s="1"/>
      <c r="O318" s="15"/>
      <c r="P318" s="15"/>
      <c r="Q318" s="15"/>
      <c r="R318" s="15"/>
    </row>
    <row r="319" spans="1:18" s="43" customFormat="1" ht="18.75" hidden="1" outlineLevel="3">
      <c r="A319" s="78" t="s">
        <v>2</v>
      </c>
      <c r="B319" s="108"/>
      <c r="C319" s="95"/>
      <c r="D319" s="95"/>
      <c r="E319" s="95"/>
      <c r="F319" s="108" t="s">
        <v>259</v>
      </c>
      <c r="G319" s="161"/>
      <c r="H319" s="13"/>
      <c r="I319" s="13"/>
      <c r="J319" s="15"/>
      <c r="K319" s="15"/>
      <c r="L319" s="15"/>
      <c r="M319" s="15"/>
      <c r="N319" s="1"/>
      <c r="O319" s="15"/>
      <c r="P319" s="15"/>
      <c r="Q319" s="15"/>
      <c r="R319" s="15"/>
    </row>
    <row r="320" spans="1:18" s="43" customFormat="1" ht="18.75" hidden="1" outlineLevel="3">
      <c r="A320" s="78" t="s">
        <v>2</v>
      </c>
      <c r="B320" s="108"/>
      <c r="C320" s="95"/>
      <c r="D320" s="95"/>
      <c r="E320" s="95"/>
      <c r="F320" s="108" t="s">
        <v>259</v>
      </c>
      <c r="G320" s="161"/>
      <c r="H320" s="13"/>
      <c r="I320" s="13"/>
      <c r="J320" s="15"/>
      <c r="K320" s="15"/>
      <c r="L320" s="15"/>
      <c r="M320" s="15"/>
      <c r="N320" s="1"/>
      <c r="O320" s="15"/>
      <c r="P320" s="15"/>
      <c r="Q320" s="15"/>
      <c r="R320" s="15"/>
    </row>
    <row r="321" spans="1:18" s="43" customFormat="1" ht="18.75" hidden="1" outlineLevel="1">
      <c r="A321" s="76" t="s">
        <v>56</v>
      </c>
      <c r="B321" s="107"/>
      <c r="C321" s="102"/>
      <c r="D321" s="102"/>
      <c r="E321" s="102"/>
      <c r="F321" s="107">
        <v>34239.129999999997</v>
      </c>
      <c r="G321" s="161"/>
      <c r="H321" s="13"/>
      <c r="I321" s="13"/>
      <c r="J321" s="15"/>
      <c r="K321" s="15"/>
      <c r="L321" s="15"/>
      <c r="M321" s="15"/>
      <c r="N321" s="1"/>
      <c r="O321" s="15"/>
      <c r="P321" s="15"/>
      <c r="Q321" s="15"/>
      <c r="R321" s="15"/>
    </row>
    <row r="322" spans="1:18" s="43" customFormat="1" ht="18.75" hidden="1" outlineLevel="2">
      <c r="A322" s="78" t="s">
        <v>2</v>
      </c>
      <c r="B322" s="108"/>
      <c r="C322" s="95"/>
      <c r="D322" s="95"/>
      <c r="E322" s="95"/>
      <c r="F322" s="108" t="s">
        <v>259</v>
      </c>
      <c r="G322" s="161"/>
      <c r="H322" s="13"/>
      <c r="I322" s="13"/>
      <c r="J322" s="15"/>
      <c r="K322" s="15"/>
      <c r="L322" s="15"/>
      <c r="M322" s="15"/>
      <c r="N322" s="1"/>
      <c r="O322" s="15"/>
      <c r="P322" s="15"/>
      <c r="Q322" s="15"/>
      <c r="R322" s="15"/>
    </row>
    <row r="323" spans="1:18" s="43" customFormat="1" ht="18.75" hidden="1" outlineLevel="2">
      <c r="A323" s="78" t="s">
        <v>2</v>
      </c>
      <c r="B323" s="108"/>
      <c r="C323" s="95"/>
      <c r="D323" s="95"/>
      <c r="E323" s="95"/>
      <c r="F323" s="108" t="s">
        <v>259</v>
      </c>
      <c r="G323" s="161"/>
      <c r="H323" s="13"/>
      <c r="I323" s="13"/>
      <c r="J323" s="15"/>
      <c r="K323" s="15"/>
      <c r="L323" s="15"/>
      <c r="M323" s="15"/>
      <c r="N323" s="1"/>
      <c r="O323" s="15"/>
      <c r="P323" s="15"/>
      <c r="Q323" s="15"/>
      <c r="R323" s="15"/>
    </row>
    <row r="324" spans="1:18" s="43" customFormat="1" ht="18.75" hidden="1" outlineLevel="1">
      <c r="A324" s="76" t="s">
        <v>104</v>
      </c>
      <c r="B324" s="107"/>
      <c r="C324" s="102"/>
      <c r="D324" s="102"/>
      <c r="E324" s="102"/>
      <c r="F324" s="107">
        <v>8098112.4100000001</v>
      </c>
      <c r="G324" s="161"/>
      <c r="H324" s="13"/>
      <c r="I324" s="13"/>
      <c r="J324" s="15"/>
      <c r="K324" s="15"/>
      <c r="L324" s="15"/>
      <c r="M324" s="15"/>
      <c r="N324" s="1"/>
      <c r="O324" s="15"/>
      <c r="P324" s="15"/>
      <c r="Q324" s="15"/>
      <c r="R324" s="15"/>
    </row>
    <row r="325" spans="1:18" s="43" customFormat="1" ht="18.75" hidden="1" outlineLevel="3">
      <c r="A325" s="78" t="s">
        <v>2</v>
      </c>
      <c r="B325" s="108"/>
      <c r="C325" s="95"/>
      <c r="D325" s="95"/>
      <c r="E325" s="95"/>
      <c r="F325" s="108" t="s">
        <v>259</v>
      </c>
      <c r="G325" s="161"/>
      <c r="H325" s="13"/>
      <c r="I325" s="13"/>
      <c r="J325" s="15"/>
      <c r="K325" s="15"/>
      <c r="L325" s="15"/>
      <c r="M325" s="15"/>
      <c r="N325" s="1"/>
      <c r="O325" s="15"/>
      <c r="P325" s="15"/>
      <c r="Q325" s="15"/>
      <c r="R325" s="15"/>
    </row>
    <row r="326" spans="1:18" s="43" customFormat="1" ht="18.75" hidden="1" outlineLevel="3">
      <c r="A326" s="78" t="s">
        <v>2</v>
      </c>
      <c r="B326" s="108"/>
      <c r="C326" s="95"/>
      <c r="D326" s="95"/>
      <c r="E326" s="95"/>
      <c r="F326" s="108" t="s">
        <v>259</v>
      </c>
      <c r="G326" s="161"/>
      <c r="H326" s="13"/>
      <c r="I326" s="13"/>
      <c r="J326" s="15"/>
      <c r="K326" s="15"/>
      <c r="L326" s="15"/>
      <c r="M326" s="15"/>
      <c r="N326" s="1"/>
      <c r="O326" s="15"/>
      <c r="P326" s="15"/>
      <c r="Q326" s="15"/>
      <c r="R326" s="15"/>
    </row>
    <row r="327" spans="1:18" s="43" customFormat="1" ht="13.5" customHeight="1">
      <c r="A327" s="72"/>
      <c r="B327" s="109"/>
      <c r="C327" s="95"/>
      <c r="D327" s="95"/>
      <c r="E327" s="95"/>
      <c r="F327" s="109"/>
      <c r="G327" s="161"/>
      <c r="H327" s="13"/>
      <c r="I327" s="13"/>
      <c r="J327" s="15"/>
      <c r="K327" s="15"/>
      <c r="L327" s="15"/>
      <c r="M327" s="15"/>
      <c r="N327" s="1"/>
      <c r="O327" s="15"/>
      <c r="P327" s="15"/>
      <c r="Q327" s="15"/>
      <c r="R327" s="15"/>
    </row>
    <row r="328" spans="1:18" ht="105" customHeight="1" collapsed="1">
      <c r="A328" s="68" t="s">
        <v>271</v>
      </c>
      <c r="B328" s="131"/>
      <c r="C328" s="99"/>
      <c r="D328" s="99"/>
      <c r="E328" s="99"/>
      <c r="F328" s="131">
        <f>F329+F332+F335+F338</f>
        <v>-5044428.9700000007</v>
      </c>
      <c r="G328" s="162" t="s">
        <v>280</v>
      </c>
      <c r="H328" s="8"/>
      <c r="I328" s="8"/>
      <c r="N328" s="2" t="s">
        <v>23</v>
      </c>
    </row>
    <row r="329" spans="1:18" ht="18.75" hidden="1" outlineLevel="1">
      <c r="A329" s="76" t="s">
        <v>0</v>
      </c>
      <c r="B329" s="107"/>
      <c r="C329" s="102"/>
      <c r="D329" s="102"/>
      <c r="E329" s="102"/>
      <c r="F329" s="107">
        <v>-38997.74</v>
      </c>
      <c r="G329" s="162"/>
      <c r="H329" s="8"/>
      <c r="I329" s="8"/>
      <c r="N329" s="2"/>
    </row>
    <row r="330" spans="1:18" ht="18.75" hidden="1" outlineLevel="3">
      <c r="A330" s="78" t="s">
        <v>2</v>
      </c>
      <c r="B330" s="108"/>
      <c r="C330" s="95"/>
      <c r="D330" s="95"/>
      <c r="E330" s="95"/>
      <c r="F330" s="108" t="s">
        <v>259</v>
      </c>
      <c r="G330" s="162"/>
      <c r="H330" s="8"/>
      <c r="I330" s="8"/>
      <c r="N330" s="2"/>
    </row>
    <row r="331" spans="1:18" ht="18.75" hidden="1" outlineLevel="3">
      <c r="A331" s="78" t="s">
        <v>2</v>
      </c>
      <c r="B331" s="108"/>
      <c r="C331" s="95"/>
      <c r="D331" s="95"/>
      <c r="E331" s="95"/>
      <c r="F331" s="108" t="s">
        <v>259</v>
      </c>
      <c r="G331" s="162"/>
      <c r="H331" s="8"/>
      <c r="I331" s="8"/>
      <c r="N331" s="2"/>
    </row>
    <row r="332" spans="1:18" ht="18.75" hidden="1" outlineLevel="1">
      <c r="A332" s="76" t="s">
        <v>57</v>
      </c>
      <c r="B332" s="107"/>
      <c r="C332" s="102"/>
      <c r="D332" s="102"/>
      <c r="E332" s="102"/>
      <c r="F332" s="107">
        <v>0</v>
      </c>
      <c r="G332" s="162"/>
      <c r="H332" s="8"/>
      <c r="I332" s="8"/>
      <c r="N332" s="2"/>
    </row>
    <row r="333" spans="1:18" ht="18.75" hidden="1" outlineLevel="3">
      <c r="A333" s="78" t="s">
        <v>2</v>
      </c>
      <c r="B333" s="108"/>
      <c r="C333" s="95"/>
      <c r="D333" s="95"/>
      <c r="E333" s="95"/>
      <c r="F333" s="108" t="s">
        <v>259</v>
      </c>
      <c r="G333" s="162"/>
      <c r="H333" s="8"/>
      <c r="I333" s="8"/>
      <c r="N333" s="2"/>
    </row>
    <row r="334" spans="1:18" ht="18.75" hidden="1" outlineLevel="3">
      <c r="A334" s="78" t="s">
        <v>2</v>
      </c>
      <c r="B334" s="108"/>
      <c r="C334" s="95"/>
      <c r="D334" s="95"/>
      <c r="E334" s="95"/>
      <c r="F334" s="108" t="s">
        <v>259</v>
      </c>
      <c r="G334" s="162"/>
      <c r="H334" s="8"/>
      <c r="I334" s="8"/>
      <c r="N334" s="2"/>
    </row>
    <row r="335" spans="1:18" ht="18.75" hidden="1" outlineLevel="1">
      <c r="A335" s="76" t="s">
        <v>56</v>
      </c>
      <c r="B335" s="107"/>
      <c r="C335" s="102"/>
      <c r="D335" s="102"/>
      <c r="E335" s="102"/>
      <c r="F335" s="107">
        <v>0</v>
      </c>
      <c r="G335" s="162"/>
      <c r="H335" s="8"/>
      <c r="I335" s="8"/>
      <c r="N335" s="2"/>
    </row>
    <row r="336" spans="1:18" ht="18.75" hidden="1" outlineLevel="3">
      <c r="A336" s="78" t="s">
        <v>2</v>
      </c>
      <c r="B336" s="108"/>
      <c r="C336" s="95"/>
      <c r="D336" s="95"/>
      <c r="E336" s="95"/>
      <c r="F336" s="108" t="s">
        <v>259</v>
      </c>
      <c r="G336" s="162"/>
      <c r="H336" s="8"/>
      <c r="I336" s="8"/>
      <c r="N336" s="2"/>
    </row>
    <row r="337" spans="1:18" ht="18.75" hidden="1" outlineLevel="3">
      <c r="A337" s="78" t="s">
        <v>2</v>
      </c>
      <c r="B337" s="108"/>
      <c r="C337" s="95"/>
      <c r="D337" s="95"/>
      <c r="E337" s="95"/>
      <c r="F337" s="108" t="s">
        <v>259</v>
      </c>
      <c r="G337" s="162"/>
      <c r="H337" s="8"/>
      <c r="I337" s="8"/>
      <c r="N337" s="2"/>
    </row>
    <row r="338" spans="1:18" ht="18.75" hidden="1" outlineLevel="1">
      <c r="A338" s="76" t="s">
        <v>104</v>
      </c>
      <c r="B338" s="107"/>
      <c r="C338" s="102"/>
      <c r="D338" s="102"/>
      <c r="E338" s="102"/>
      <c r="F338" s="107">
        <v>-5005431.2300000004</v>
      </c>
      <c r="G338" s="162"/>
      <c r="H338" s="8"/>
      <c r="I338" s="8"/>
      <c r="N338" s="2"/>
    </row>
    <row r="339" spans="1:18" ht="18.75" hidden="1" outlineLevel="2">
      <c r="A339" s="78" t="s">
        <v>2</v>
      </c>
      <c r="B339" s="108"/>
      <c r="C339" s="95"/>
      <c r="D339" s="95"/>
      <c r="E339" s="95"/>
      <c r="F339" s="108" t="s">
        <v>259</v>
      </c>
      <c r="G339" s="162"/>
      <c r="H339" s="8"/>
      <c r="I339" s="8"/>
      <c r="N339" s="2"/>
    </row>
    <row r="340" spans="1:18" ht="18.75" hidden="1" outlineLevel="2">
      <c r="A340" s="78" t="s">
        <v>2</v>
      </c>
      <c r="B340" s="108"/>
      <c r="C340" s="95"/>
      <c r="D340" s="95"/>
      <c r="E340" s="95"/>
      <c r="F340" s="108" t="s">
        <v>259</v>
      </c>
      <c r="G340" s="162"/>
      <c r="H340" s="8"/>
      <c r="I340" s="8"/>
      <c r="N340" s="2"/>
    </row>
    <row r="341" spans="1:18" ht="10.5" customHeight="1">
      <c r="A341" s="120"/>
      <c r="B341" s="121"/>
      <c r="C341" s="114"/>
      <c r="D341" s="114"/>
      <c r="E341" s="114"/>
      <c r="F341" s="121"/>
      <c r="G341" s="162"/>
      <c r="H341" s="8"/>
      <c r="I341" s="8"/>
      <c r="N341" s="2"/>
    </row>
    <row r="342" spans="1:18" ht="18.75">
      <c r="A342" s="136" t="s">
        <v>272</v>
      </c>
      <c r="B342" s="137"/>
      <c r="C342" s="139"/>
      <c r="D342" s="139"/>
      <c r="E342" s="139"/>
      <c r="F342" s="137">
        <f>F314+F328</f>
        <v>19272710.880000003</v>
      </c>
      <c r="G342" s="159"/>
      <c r="H342" s="14"/>
      <c r="I342" s="14"/>
    </row>
    <row r="343" spans="1:18" s="43" customFormat="1" ht="18.75">
      <c r="A343" s="75"/>
      <c r="B343" s="130"/>
      <c r="C343" s="96"/>
      <c r="D343" s="96"/>
      <c r="E343" s="96"/>
      <c r="F343" s="130"/>
      <c r="G343" s="160"/>
      <c r="H343" s="14"/>
      <c r="I343" s="14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8.75">
      <c r="A344" s="75"/>
      <c r="B344" s="88"/>
      <c r="C344" s="96"/>
      <c r="D344" s="96"/>
      <c r="E344" s="96"/>
      <c r="F344" s="88"/>
      <c r="G344" s="159"/>
      <c r="H344" s="14"/>
      <c r="I344" s="14"/>
    </row>
    <row r="345" spans="1:18" ht="31.5" collapsed="1">
      <c r="A345" s="112" t="s">
        <v>273</v>
      </c>
      <c r="B345" s="133"/>
      <c r="C345" s="119"/>
      <c r="D345" s="119"/>
      <c r="E345" s="119"/>
      <c r="F345" s="133">
        <v>0</v>
      </c>
      <c r="G345" s="151" t="s">
        <v>284</v>
      </c>
      <c r="H345" s="13"/>
      <c r="I345" s="13"/>
      <c r="N345" s="13" t="s">
        <v>25</v>
      </c>
    </row>
    <row r="346" spans="1:18" hidden="1" outlineLevel="1">
      <c r="A346" s="76" t="s">
        <v>0</v>
      </c>
      <c r="B346" s="107"/>
      <c r="C346" s="102"/>
      <c r="D346" s="102"/>
      <c r="E346" s="102"/>
      <c r="F346" s="107">
        <v>0</v>
      </c>
      <c r="G346" s="151"/>
      <c r="H346" s="13"/>
      <c r="I346" s="13"/>
      <c r="N346" s="13"/>
    </row>
    <row r="347" spans="1:18" hidden="1" outlineLevel="2">
      <c r="A347" s="78" t="s">
        <v>8</v>
      </c>
      <c r="B347" s="110"/>
      <c r="C347" s="95"/>
      <c r="D347" s="95"/>
      <c r="E347" s="95"/>
      <c r="F347" s="110" t="s">
        <v>259</v>
      </c>
      <c r="G347" s="151"/>
      <c r="H347" s="13"/>
      <c r="I347" s="13"/>
      <c r="N347" s="13"/>
    </row>
    <row r="348" spans="1:18" hidden="1" outlineLevel="2">
      <c r="A348" s="78" t="s">
        <v>8</v>
      </c>
      <c r="B348" s="110"/>
      <c r="C348" s="95"/>
      <c r="D348" s="95"/>
      <c r="E348" s="95"/>
      <c r="F348" s="110" t="s">
        <v>259</v>
      </c>
      <c r="G348" s="151"/>
      <c r="H348" s="13"/>
      <c r="I348" s="13"/>
      <c r="N348" s="13"/>
    </row>
    <row r="349" spans="1:18" hidden="1" outlineLevel="1">
      <c r="A349" s="76" t="s">
        <v>57</v>
      </c>
      <c r="B349" s="107"/>
      <c r="C349" s="102"/>
      <c r="D349" s="102"/>
      <c r="E349" s="102"/>
      <c r="F349" s="107">
        <v>0</v>
      </c>
      <c r="G349" s="151"/>
      <c r="H349" s="13"/>
      <c r="I349" s="13"/>
      <c r="N349" s="13"/>
    </row>
    <row r="350" spans="1:18" hidden="1" outlineLevel="2">
      <c r="A350" s="78" t="s">
        <v>8</v>
      </c>
      <c r="B350" s="110"/>
      <c r="C350" s="95"/>
      <c r="D350" s="95"/>
      <c r="E350" s="95"/>
      <c r="F350" s="110" t="s">
        <v>259</v>
      </c>
      <c r="G350" s="151"/>
      <c r="H350" s="13"/>
      <c r="I350" s="13"/>
      <c r="N350" s="13"/>
    </row>
    <row r="351" spans="1:18" hidden="1" outlineLevel="2">
      <c r="A351" s="78" t="s">
        <v>8</v>
      </c>
      <c r="B351" s="110"/>
      <c r="C351" s="95"/>
      <c r="D351" s="95"/>
      <c r="E351" s="95"/>
      <c r="F351" s="110" t="s">
        <v>259</v>
      </c>
      <c r="G351" s="151"/>
      <c r="H351" s="13"/>
      <c r="I351" s="13"/>
      <c r="N351" s="13"/>
    </row>
    <row r="352" spans="1:18">
      <c r="A352" s="72"/>
      <c r="B352" s="89"/>
      <c r="C352" s="95"/>
      <c r="D352" s="95"/>
      <c r="E352" s="95"/>
      <c r="F352" s="89"/>
      <c r="G352" s="151"/>
      <c r="H352" s="13"/>
      <c r="I352" s="13"/>
      <c r="N352" s="13"/>
    </row>
    <row r="353" spans="1:18" collapsed="1">
      <c r="A353" s="68" t="s">
        <v>274</v>
      </c>
      <c r="B353" s="106"/>
      <c r="C353" s="99"/>
      <c r="D353" s="99"/>
      <c r="E353" s="99"/>
      <c r="F353" s="106">
        <v>49360816.109999999</v>
      </c>
      <c r="G353" s="151" t="s">
        <v>285</v>
      </c>
      <c r="H353" s="13"/>
      <c r="I353" s="13"/>
      <c r="N353" s="13" t="s">
        <v>27</v>
      </c>
    </row>
    <row r="354" spans="1:18" s="43" customFormat="1" hidden="1" outlineLevel="2">
      <c r="A354" s="78" t="s">
        <v>3</v>
      </c>
      <c r="B354" s="110"/>
      <c r="C354" s="95"/>
      <c r="D354" s="95"/>
      <c r="E354" s="95"/>
      <c r="F354" s="110" t="s">
        <v>259</v>
      </c>
      <c r="G354" s="151"/>
      <c r="H354" s="13"/>
      <c r="I354" s="13"/>
      <c r="J354" s="15"/>
      <c r="K354" s="15"/>
      <c r="L354" s="15"/>
      <c r="M354" s="15"/>
      <c r="N354" s="13"/>
      <c r="O354" s="15"/>
      <c r="P354" s="15"/>
      <c r="Q354" s="15"/>
      <c r="R354" s="15"/>
    </row>
    <row r="355" spans="1:18" s="43" customFormat="1" hidden="1" outlineLevel="2">
      <c r="A355" s="78" t="s">
        <v>3</v>
      </c>
      <c r="B355" s="110"/>
      <c r="C355" s="95"/>
      <c r="D355" s="95"/>
      <c r="E355" s="95"/>
      <c r="F355" s="110" t="s">
        <v>259</v>
      </c>
      <c r="G355" s="151"/>
      <c r="H355" s="13"/>
      <c r="I355" s="13"/>
      <c r="J355" s="15"/>
      <c r="K355" s="15"/>
      <c r="L355" s="15"/>
      <c r="M355" s="15"/>
      <c r="N355" s="13"/>
      <c r="O355" s="15"/>
      <c r="P355" s="15"/>
      <c r="Q355" s="15"/>
      <c r="R355" s="15"/>
    </row>
    <row r="356" spans="1:18" s="43" customFormat="1" hidden="1" outlineLevel="2">
      <c r="A356" s="78" t="s">
        <v>2</v>
      </c>
      <c r="B356" s="110"/>
      <c r="C356" s="95"/>
      <c r="D356" s="95"/>
      <c r="E356" s="95"/>
      <c r="F356" s="110" t="s">
        <v>259</v>
      </c>
      <c r="G356" s="151"/>
      <c r="H356" s="13"/>
      <c r="I356" s="13"/>
      <c r="J356" s="15"/>
      <c r="K356" s="15"/>
      <c r="L356" s="15"/>
      <c r="M356" s="15"/>
      <c r="N356" s="13"/>
      <c r="O356" s="15"/>
      <c r="P356" s="15"/>
      <c r="Q356" s="15"/>
      <c r="R356" s="15"/>
    </row>
    <row r="357" spans="1:18" s="43" customFormat="1" hidden="1" outlineLevel="2">
      <c r="A357" s="78" t="s">
        <v>2</v>
      </c>
      <c r="B357" s="110"/>
      <c r="C357" s="95"/>
      <c r="D357" s="95"/>
      <c r="E357" s="95"/>
      <c r="F357" s="110" t="s">
        <v>259</v>
      </c>
      <c r="G357" s="151"/>
      <c r="H357" s="13"/>
      <c r="I357" s="13"/>
      <c r="J357" s="15"/>
      <c r="K357" s="15"/>
      <c r="L357" s="15"/>
      <c r="M357" s="15"/>
      <c r="N357" s="13"/>
      <c r="O357" s="15"/>
      <c r="P357" s="15"/>
      <c r="Q357" s="15"/>
      <c r="R357" s="15"/>
    </row>
    <row r="358" spans="1:18" s="43" customFormat="1">
      <c r="A358" s="72"/>
      <c r="B358" s="89"/>
      <c r="C358" s="95"/>
      <c r="D358" s="95"/>
      <c r="E358" s="95"/>
      <c r="F358" s="89"/>
      <c r="G358" s="151"/>
      <c r="H358" s="13"/>
      <c r="I358" s="13"/>
      <c r="J358" s="15"/>
      <c r="K358" s="15"/>
      <c r="L358" s="15"/>
      <c r="M358" s="15"/>
      <c r="N358" s="13"/>
      <c r="O358" s="15"/>
      <c r="P358" s="15"/>
      <c r="Q358" s="15"/>
      <c r="R358" s="15"/>
    </row>
    <row r="359" spans="1:18" collapsed="1">
      <c r="A359" s="68" t="s">
        <v>275</v>
      </c>
      <c r="B359" s="106"/>
      <c r="C359" s="99"/>
      <c r="D359" s="99"/>
      <c r="E359" s="99"/>
      <c r="F359" s="106">
        <v>-21786521.91</v>
      </c>
      <c r="G359" s="151" t="s">
        <v>26</v>
      </c>
      <c r="H359" s="13"/>
      <c r="I359" s="13"/>
      <c r="N359" s="13" t="s">
        <v>26</v>
      </c>
    </row>
    <row r="360" spans="1:18" hidden="1" outlineLevel="2">
      <c r="A360" s="78" t="s">
        <v>2</v>
      </c>
      <c r="B360" s="110"/>
      <c r="C360" s="95"/>
      <c r="D360" s="95"/>
      <c r="E360" s="95"/>
      <c r="F360" s="110" t="s">
        <v>259</v>
      </c>
      <c r="G360" s="151"/>
      <c r="H360" s="13"/>
      <c r="I360" s="13"/>
      <c r="N360" s="13"/>
    </row>
    <row r="361" spans="1:18" hidden="1" outlineLevel="2">
      <c r="A361" s="78" t="s">
        <v>2</v>
      </c>
      <c r="B361" s="110"/>
      <c r="C361" s="95"/>
      <c r="D361" s="95"/>
      <c r="E361" s="95"/>
      <c r="F361" s="110" t="s">
        <v>259</v>
      </c>
      <c r="G361" s="151"/>
      <c r="H361" s="13"/>
      <c r="I361" s="13"/>
      <c r="N361" s="13"/>
    </row>
    <row r="362" spans="1:18">
      <c r="A362" s="105"/>
      <c r="B362" s="125"/>
      <c r="C362" s="114"/>
      <c r="D362" s="114"/>
      <c r="E362" s="114"/>
      <c r="F362" s="125"/>
      <c r="G362" s="163"/>
      <c r="H362" s="13"/>
      <c r="I362" s="13"/>
      <c r="N362" s="13"/>
    </row>
    <row r="363" spans="1:18" ht="18.75">
      <c r="A363" s="140" t="s">
        <v>276</v>
      </c>
      <c r="B363" s="141"/>
      <c r="C363" s="142"/>
      <c r="D363" s="142"/>
      <c r="E363" s="142"/>
      <c r="F363" s="141">
        <f>F353+F359</f>
        <v>27574294.199999999</v>
      </c>
      <c r="G363" s="164"/>
      <c r="H363" s="14"/>
      <c r="I363" s="14"/>
    </row>
    <row r="364" spans="1:18" s="43" customFormat="1" ht="18.75">
      <c r="A364" s="38"/>
      <c r="B364" s="129"/>
      <c r="C364" s="124"/>
      <c r="D364" s="124"/>
      <c r="E364" s="124"/>
      <c r="F364" s="129"/>
      <c r="G364" s="165"/>
      <c r="H364" s="14"/>
      <c r="I364" s="14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s="43" customFormat="1" ht="18.75">
      <c r="A365" s="38"/>
      <c r="B365" s="129"/>
      <c r="C365" s="124"/>
      <c r="D365" s="124"/>
      <c r="E365" s="124"/>
      <c r="F365" s="129"/>
      <c r="G365" s="165"/>
      <c r="H365" s="14"/>
      <c r="I365" s="14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37.5" collapsed="1">
      <c r="A366" s="169" t="s">
        <v>281</v>
      </c>
      <c r="B366" s="170"/>
      <c r="C366" s="171"/>
      <c r="D366" s="171"/>
      <c r="E366" s="171"/>
      <c r="F366" s="170">
        <f>F367</f>
        <v>41733926.609999999</v>
      </c>
      <c r="G366" s="166" t="s">
        <v>24</v>
      </c>
      <c r="H366" s="13"/>
      <c r="I366" s="13"/>
      <c r="N366" s="13" t="s">
        <v>24</v>
      </c>
    </row>
    <row r="367" spans="1:18" hidden="1" outlineLevel="1">
      <c r="A367" s="55" t="s">
        <v>0</v>
      </c>
      <c r="B367" s="56"/>
      <c r="C367" s="172"/>
      <c r="D367" s="172"/>
      <c r="E367" s="172"/>
      <c r="F367" s="56">
        <v>41733926.609999999</v>
      </c>
      <c r="G367" s="167"/>
      <c r="M367" s="43"/>
      <c r="N367" s="16"/>
      <c r="O367" s="16"/>
      <c r="P367" s="16"/>
      <c r="Q367" s="16"/>
      <c r="R367" s="16"/>
    </row>
    <row r="368" spans="1:18" hidden="1" outlineLevel="2">
      <c r="A368" s="57" t="s">
        <v>34</v>
      </c>
      <c r="B368" s="53"/>
      <c r="C368" s="104"/>
      <c r="D368" s="104"/>
      <c r="E368" s="104"/>
      <c r="F368" s="53">
        <v>7042000</v>
      </c>
      <c r="G368" s="167"/>
      <c r="M368" s="43"/>
      <c r="N368" s="16"/>
      <c r="O368" s="16"/>
      <c r="P368" s="16"/>
      <c r="Q368" s="16"/>
      <c r="R368" s="16"/>
    </row>
    <row r="369" spans="1:18" hidden="1" outlineLevel="2">
      <c r="A369" s="57" t="s">
        <v>36</v>
      </c>
      <c r="B369" s="53"/>
      <c r="C369" s="104"/>
      <c r="D369" s="104"/>
      <c r="E369" s="104"/>
      <c r="F369" s="53">
        <v>34210870.609999999</v>
      </c>
      <c r="G369" s="167"/>
      <c r="M369" s="43"/>
      <c r="N369" s="16"/>
      <c r="O369" s="16"/>
      <c r="P369" s="16"/>
      <c r="Q369" s="16"/>
      <c r="R369" s="16"/>
    </row>
    <row r="370" spans="1:18" hidden="1" outlineLevel="2">
      <c r="A370" s="57" t="s">
        <v>41</v>
      </c>
      <c r="B370" s="53"/>
      <c r="C370" s="104"/>
      <c r="D370" s="104"/>
      <c r="E370" s="104"/>
      <c r="F370" s="53">
        <v>481056</v>
      </c>
      <c r="G370" s="167"/>
      <c r="M370" s="43"/>
      <c r="N370" s="16"/>
      <c r="O370" s="16"/>
      <c r="P370" s="16"/>
      <c r="Q370" s="16"/>
      <c r="R370" s="16"/>
    </row>
    <row r="371" spans="1:18" ht="18.75">
      <c r="A371" s="38"/>
      <c r="B371" s="54"/>
      <c r="C371" s="124"/>
      <c r="D371" s="124"/>
      <c r="E371" s="124"/>
      <c r="F371" s="54"/>
      <c r="G371" s="168"/>
      <c r="H371" s="14"/>
      <c r="I371" s="14"/>
    </row>
    <row r="372" spans="1:18">
      <c r="A372" s="58"/>
      <c r="B372" s="54"/>
      <c r="C372" s="14"/>
      <c r="D372" s="14"/>
      <c r="E372" s="14"/>
      <c r="F372" s="54"/>
      <c r="G372" s="144"/>
      <c r="H372" s="14"/>
      <c r="I372" s="14"/>
    </row>
    <row r="373" spans="1:18" ht="18.75">
      <c r="A373" s="38" t="s">
        <v>277</v>
      </c>
      <c r="B373" s="129"/>
      <c r="C373" s="15"/>
      <c r="D373" s="15"/>
      <c r="E373" s="15"/>
      <c r="F373" s="129">
        <f>F47+F311+F342+F363</f>
        <v>771530211.00000024</v>
      </c>
      <c r="G373" s="144"/>
    </row>
    <row r="374" spans="1:18">
      <c r="A374" s="58"/>
      <c r="B374" s="59"/>
    </row>
    <row r="375" spans="1:18">
      <c r="A375" s="58"/>
      <c r="B375" s="59"/>
    </row>
    <row r="385" spans="2:9">
      <c r="B385" s="47"/>
      <c r="C385" s="16"/>
      <c r="D385" s="16"/>
      <c r="E385" s="16"/>
      <c r="F385" s="16"/>
      <c r="H385" s="43"/>
      <c r="I385" s="43"/>
    </row>
    <row r="386" spans="2:9">
      <c r="B386" s="47"/>
      <c r="C386" s="16"/>
      <c r="D386" s="16"/>
      <c r="E386" s="16"/>
      <c r="F386" s="16"/>
      <c r="H386" s="43"/>
      <c r="I386" s="43"/>
    </row>
    <row r="387" spans="2:9">
      <c r="B387" s="47"/>
      <c r="C387" s="16"/>
      <c r="D387" s="16"/>
      <c r="E387" s="16"/>
      <c r="F387" s="16"/>
      <c r="H387" s="43"/>
      <c r="I387" s="43"/>
    </row>
    <row r="388" spans="2:9">
      <c r="B388" s="47"/>
      <c r="C388" s="16"/>
      <c r="D388" s="16"/>
      <c r="E388" s="16"/>
      <c r="F388" s="16"/>
      <c r="H388" s="43"/>
      <c r="I388" s="43"/>
    </row>
  </sheetData>
  <pageMargins left="0.70866141732283472" right="0.70866141732283472" top="0.74803149606299213" bottom="0.74803149606299213" header="0.31496062992125984" footer="0.31496062992125984"/>
  <pageSetup paperSize="9" scale="1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Чебуркин Александр  Николаевич</dc:creator>
  <cp:lastModifiedBy>A</cp:lastModifiedBy>
  <cp:lastPrinted>2021-10-12T13:45:02Z</cp:lastPrinted>
  <dcterms:created xsi:type="dcterms:W3CDTF">2021-10-06T19:26:38Z</dcterms:created>
  <dcterms:modified xsi:type="dcterms:W3CDTF">2021-10-13T19:58:48Z</dcterms:modified>
</cp:coreProperties>
</file>