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30"/>
  </bookViews>
  <sheets>
    <sheet name="Лист1" sheetId="1" r:id="rId1"/>
    <sheet name="Лист2" sheetId="2" r:id="rId2"/>
    <sheet name="Лист3" sheetId="3" r:id="rId3"/>
  </sheets>
  <calcPr calcId="144525"/>
</workbook>
</file>

<file path=xl/sharedStrings.xml><?xml version="1.0" encoding="utf-8"?>
<sst xmlns="http://schemas.openxmlformats.org/spreadsheetml/2006/main" count="66" uniqueCount="37">
  <si>
    <t>Расчет стоимости возмещения коммунальных услуг и обслуживания арендуемого помещения по договору№ 7702 от 08.07.2016</t>
  </si>
  <si>
    <t>ООО " "ул.Светлая,д.34</t>
  </si>
  <si>
    <t>кв.м</t>
  </si>
  <si>
    <t xml:space="preserve">  Расчет стоимости возмещения  за потребляемую электроэнергию</t>
  </si>
  <si>
    <t xml:space="preserve">Показания </t>
  </si>
  <si>
    <t>счетчик № 35325836</t>
  </si>
  <si>
    <t>КвтЧас</t>
  </si>
  <si>
    <t>Итого к оплате</t>
  </si>
  <si>
    <t>Потери</t>
  </si>
  <si>
    <t>итого квт</t>
  </si>
  <si>
    <t>рублей</t>
  </si>
  <si>
    <t>Тариф</t>
  </si>
  <si>
    <t>итого</t>
  </si>
  <si>
    <t>НДС</t>
  </si>
  <si>
    <t>%</t>
  </si>
  <si>
    <t>Сумма к оплате без НДС</t>
  </si>
  <si>
    <t>куб. м</t>
  </si>
  <si>
    <t>Тариф холодное водоснабжение</t>
  </si>
  <si>
    <t>Тариф према и очистки сточных вод</t>
  </si>
  <si>
    <t>Тариф водоотведения сточных вод,оказ-х негат. воздействие на централиз. систему водоот-я</t>
  </si>
  <si>
    <t xml:space="preserve">Расчет стоимости возмещения за отопление </t>
  </si>
  <si>
    <t>Объем отапливаемой площади в целом</t>
  </si>
  <si>
    <t>1252,9 кв.м*3,4 м</t>
  </si>
  <si>
    <t>куб.м.</t>
  </si>
  <si>
    <t>Объем арендуемой площади</t>
  </si>
  <si>
    <t>583 кв.м * 3,4 м</t>
  </si>
  <si>
    <t xml:space="preserve">Получено Гкал </t>
  </si>
  <si>
    <t>Гкал</t>
  </si>
  <si>
    <t>Тариф теплоэнергии</t>
  </si>
  <si>
    <t>Распределение неучтенных ХВС И ВО,согласно занимаемой площади,в местах общего пользования</t>
  </si>
  <si>
    <t>Расходы по содержанию жилья</t>
  </si>
  <si>
    <t>Расчет</t>
  </si>
  <si>
    <t>17470,13/1252,9кв.м*583кв.м</t>
  </si>
  <si>
    <t xml:space="preserve">Стоимость возмещения коммунальных услуг по договору аренды нежилого помещения   № 7702 от 08.07.2016г. </t>
  </si>
  <si>
    <t>Всего к оплате</t>
  </si>
  <si>
    <t xml:space="preserve">__________________     </t>
  </si>
  <si>
    <t xml:space="preserve">Согласовано:    ____________________    </t>
  </si>
</sst>
</file>

<file path=xl/styles.xml><?xml version="1.0" encoding="utf-8"?>
<styleSheet xmlns="http://schemas.openxmlformats.org/spreadsheetml/2006/main" xmlns:xr9="http://schemas.microsoft.com/office/spreadsheetml/2016/revision9">
  <numFmts count="12">
    <numFmt numFmtId="176" formatCode="_-* #\ ##0.00\ _₽_-;\-* #\ ##0.00\ _₽_-;_-* &quot;-&quot;??\ _₽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[$-419]mmmm\ yyyy;@"/>
    <numFmt numFmtId="181" formatCode="dd\.mm\.yyyy"/>
    <numFmt numFmtId="182" formatCode="#\ ##0.00"/>
    <numFmt numFmtId="183" formatCode="#\ ##0.00000"/>
    <numFmt numFmtId="184" formatCode="#\ ##0.000"/>
    <numFmt numFmtId="185" formatCode="0.0"/>
    <numFmt numFmtId="186" formatCode="0.000000"/>
    <numFmt numFmtId="187" formatCode="dd/mm/yy;@"/>
  </numFmts>
  <fonts count="45">
    <font>
      <sz val="11"/>
      <color theme="1"/>
      <name val="Calibri"/>
      <charset val="204"/>
      <scheme val="minor"/>
    </font>
    <font>
      <b/>
      <sz val="12"/>
      <color theme="1"/>
      <name val="Calibri"/>
      <charset val="204"/>
    </font>
    <font>
      <b/>
      <i/>
      <sz val="12"/>
      <color theme="1"/>
      <name val="Calibri"/>
      <charset val="204"/>
    </font>
    <font>
      <sz val="11"/>
      <color theme="1"/>
      <name val="Calibri"/>
      <charset val="204"/>
    </font>
    <font>
      <b/>
      <sz val="11"/>
      <color theme="1"/>
      <name val="Calibri"/>
      <charset val="204"/>
      <scheme val="minor"/>
    </font>
    <font>
      <sz val="11"/>
      <name val="Calibri"/>
      <charset val="204"/>
    </font>
    <font>
      <b/>
      <sz val="11"/>
      <color theme="1"/>
      <name val="Calibri"/>
      <charset val="204"/>
    </font>
    <font>
      <sz val="12"/>
      <color theme="1"/>
      <name val="Calibri"/>
      <charset val="204"/>
    </font>
    <font>
      <b/>
      <sz val="11"/>
      <name val="Calibri"/>
      <charset val="204"/>
    </font>
    <font>
      <sz val="10"/>
      <color theme="1"/>
      <name val="Calibri"/>
      <charset val="204"/>
    </font>
    <font>
      <sz val="10"/>
      <color theme="1"/>
      <name val="Calibri"/>
      <charset val="204"/>
      <scheme val="minor"/>
    </font>
    <font>
      <sz val="8"/>
      <color theme="1"/>
      <name val="Calibri"/>
      <charset val="204"/>
    </font>
    <font>
      <sz val="8"/>
      <color theme="1"/>
      <name val="Calibri"/>
      <charset val="204"/>
      <scheme val="minor"/>
    </font>
    <font>
      <b/>
      <sz val="10"/>
      <color theme="1"/>
      <name val="Calibri"/>
      <charset val="204"/>
    </font>
    <font>
      <b/>
      <sz val="12"/>
      <color theme="1"/>
      <name val="Calibri"/>
      <charset val="204"/>
      <scheme val="minor"/>
    </font>
    <font>
      <sz val="12"/>
      <color theme="1"/>
      <name val="Calibri"/>
      <charset val="204"/>
      <scheme val="minor"/>
    </font>
    <font>
      <b/>
      <i/>
      <u val="singleAccounting"/>
      <sz val="12"/>
      <color theme="1"/>
      <name val="Calibri"/>
      <charset val="204"/>
    </font>
    <font>
      <sz val="12"/>
      <color theme="1"/>
      <name val="Times New Roman"/>
      <charset val="204"/>
    </font>
    <font>
      <b/>
      <i/>
      <sz val="12"/>
      <color theme="1"/>
      <name val="Times New Roman"/>
      <charset val="204"/>
    </font>
    <font>
      <b/>
      <sz val="12"/>
      <color theme="1"/>
      <name val="Times New Roman"/>
      <charset val="204"/>
    </font>
    <font>
      <b/>
      <i/>
      <u/>
      <sz val="12"/>
      <color rgb="FFFF0000"/>
      <name val="Calibri"/>
      <charset val="204"/>
      <scheme val="minor"/>
    </font>
    <font>
      <sz val="11"/>
      <color rgb="FFFF0000"/>
      <name val="Calibri"/>
      <charset val="204"/>
      <scheme val="minor"/>
    </font>
    <font>
      <b/>
      <sz val="12"/>
      <color rgb="FFFF0000"/>
      <name val="Times New Roman"/>
      <charset val="204"/>
    </font>
    <font>
      <sz val="11"/>
      <name val="Calibri"/>
      <charset val="204"/>
      <scheme val="minor"/>
    </font>
    <font>
      <b/>
      <sz val="12"/>
      <color rgb="FFFF0000"/>
      <name val="Calibri"/>
      <charset val="20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/>
    <xf numFmtId="177" fontId="25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178" fontId="25" fillId="0" borderId="0" applyFont="0" applyFill="0" applyBorder="0" applyAlignment="0" applyProtection="0">
      <alignment vertical="center"/>
    </xf>
    <xf numFmtId="179" fontId="25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5" fillId="2" borderId="6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7" applyNumberFormat="0" applyFill="0" applyAlignment="0" applyProtection="0">
      <alignment vertical="center"/>
    </xf>
    <xf numFmtId="0" fontId="32" fillId="0" borderId="7" applyNumberFormat="0" applyFill="0" applyAlignment="0" applyProtection="0">
      <alignment vertical="center"/>
    </xf>
    <xf numFmtId="0" fontId="33" fillId="0" borderId="8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3" borderId="9" applyNumberFormat="0" applyAlignment="0" applyProtection="0">
      <alignment vertical="center"/>
    </xf>
    <xf numFmtId="0" fontId="35" fillId="4" borderId="10" applyNumberFormat="0" applyAlignment="0" applyProtection="0">
      <alignment vertical="center"/>
    </xf>
    <xf numFmtId="0" fontId="36" fillId="4" borderId="9" applyNumberFormat="0" applyAlignment="0" applyProtection="0">
      <alignment vertical="center"/>
    </xf>
    <xf numFmtId="0" fontId="37" fillId="5" borderId="11" applyNumberFormat="0" applyAlignment="0" applyProtection="0">
      <alignment vertical="center"/>
    </xf>
    <xf numFmtId="0" fontId="38" fillId="0" borderId="12" applyNumberFormat="0" applyFill="0" applyAlignment="0" applyProtection="0">
      <alignment vertical="center"/>
    </xf>
    <xf numFmtId="0" fontId="39" fillId="0" borderId="13" applyNumberFormat="0" applyFill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</cellStyleXfs>
  <cellXfs count="106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2" fillId="0" borderId="4" xfId="0" applyFont="1" applyBorder="1" applyAlignment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180" fontId="1" fillId="0" borderId="1" xfId="0" applyNumberFormat="1" applyFont="1" applyBorder="1" applyAlignment="1">
      <alignment horizontal="center"/>
    </xf>
    <xf numFmtId="180" fontId="1" fillId="0" borderId="2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81" fontId="3" fillId="0" borderId="1" xfId="0" applyNumberFormat="1" applyFont="1" applyBorder="1" applyAlignment="1">
      <alignment horizontal="center"/>
    </xf>
    <xf numFmtId="0" fontId="0" fillId="0" borderId="2" xfId="0" applyBorder="1"/>
    <xf numFmtId="0" fontId="0" fillId="0" borderId="3" xfId="0" applyBorder="1"/>
    <xf numFmtId="182" fontId="3" fillId="0" borderId="4" xfId="0" applyNumberFormat="1" applyFont="1" applyBorder="1" applyAlignment="1">
      <alignment horizontal="center"/>
    </xf>
    <xf numFmtId="0" fontId="3" fillId="0" borderId="5" xfId="0" applyFont="1" applyBorder="1"/>
    <xf numFmtId="0" fontId="3" fillId="0" borderId="4" xfId="0" applyFont="1" applyBorder="1"/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0" fillId="0" borderId="4" xfId="0" applyBorder="1"/>
    <xf numFmtId="0" fontId="0" fillId="0" borderId="4" xfId="0" applyBorder="1" applyAlignment="1">
      <alignment horizontal="center"/>
    </xf>
    <xf numFmtId="182" fontId="4" fillId="0" borderId="4" xfId="0" applyNumberFormat="1" applyFont="1" applyBorder="1" applyAlignment="1">
      <alignment horizontal="center" vertical="center"/>
    </xf>
    <xf numFmtId="183" fontId="5" fillId="0" borderId="4" xfId="0" applyNumberFormat="1" applyFont="1" applyBorder="1" applyAlignment="1">
      <alignment horizontal="center"/>
    </xf>
    <xf numFmtId="182" fontId="0" fillId="0" borderId="4" xfId="0" applyNumberFormat="1" applyFont="1" applyBorder="1" applyAlignment="1">
      <alignment horizontal="center" vertical="center"/>
    </xf>
    <xf numFmtId="182" fontId="3" fillId="0" borderId="4" xfId="3" applyNumberFormat="1" applyFont="1" applyBorder="1" applyAlignment="1">
      <alignment horizontal="center"/>
    </xf>
    <xf numFmtId="0" fontId="6" fillId="0" borderId="4" xfId="0" applyFont="1" applyBorder="1"/>
    <xf numFmtId="0" fontId="6" fillId="0" borderId="4" xfId="0" applyFont="1" applyBorder="1" applyAlignment="1">
      <alignment horizontal="center"/>
    </xf>
    <xf numFmtId="0" fontId="4" fillId="0" borderId="4" xfId="0" applyFont="1" applyBorder="1"/>
    <xf numFmtId="182" fontId="6" fillId="0" borderId="4" xfId="3" applyNumberFormat="1" applyFont="1" applyBorder="1" applyAlignment="1">
      <alignment horizontal="center" vertical="center"/>
    </xf>
    <xf numFmtId="180" fontId="7" fillId="0" borderId="1" xfId="0" applyNumberFormat="1" applyFont="1" applyBorder="1" applyAlignment="1">
      <alignment horizontal="center"/>
    </xf>
    <xf numFmtId="180" fontId="7" fillId="0" borderId="2" xfId="0" applyNumberFormat="1" applyFont="1" applyBorder="1" applyAlignment="1">
      <alignment horizontal="center"/>
    </xf>
    <xf numFmtId="182" fontId="3" fillId="0" borderId="2" xfId="0" applyNumberFormat="1" applyFont="1" applyBorder="1" applyAlignment="1">
      <alignment vertical="center"/>
    </xf>
    <xf numFmtId="0" fontId="3" fillId="0" borderId="2" xfId="0" applyFont="1" applyBorder="1" applyAlignment="1">
      <alignment vertical="center"/>
    </xf>
    <xf numFmtId="182" fontId="8" fillId="0" borderId="4" xfId="0" applyNumberFormat="1" applyFont="1" applyFill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10" fillId="0" borderId="2" xfId="0" applyFont="1" applyBorder="1"/>
    <xf numFmtId="0" fontId="10" fillId="0" borderId="3" xfId="0" applyFont="1" applyBorder="1"/>
    <xf numFmtId="184" fontId="3" fillId="0" borderId="4" xfId="0" applyNumberFormat="1" applyFont="1" applyBorder="1" applyAlignment="1">
      <alignment horizontal="center" vertical="center"/>
    </xf>
    <xf numFmtId="2" fontId="3" fillId="0" borderId="4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184" fontId="3" fillId="0" borderId="4" xfId="0" applyNumberFormat="1" applyFont="1" applyBorder="1" applyAlignment="1">
      <alignment horizontal="center"/>
    </xf>
    <xf numFmtId="2" fontId="12" fillId="0" borderId="4" xfId="0" applyNumberFormat="1" applyFont="1" applyBorder="1" applyAlignment="1">
      <alignment horizontal="center" wrapText="1"/>
    </xf>
    <xf numFmtId="0" fontId="3" fillId="0" borderId="4" xfId="0" applyFont="1" applyBorder="1" applyAlignment="1">
      <alignment horizontal="left" vertical="center"/>
    </xf>
    <xf numFmtId="0" fontId="6" fillId="0" borderId="1" xfId="0" applyFont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2" fontId="6" fillId="0" borderId="4" xfId="0" applyNumberFormat="1" applyFont="1" applyBorder="1" applyAlignment="1">
      <alignment horizontal="center" vertical="center"/>
    </xf>
    <xf numFmtId="0" fontId="4" fillId="0" borderId="0" xfId="0" applyFont="1"/>
    <xf numFmtId="181" fontId="3" fillId="0" borderId="1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182" fontId="3" fillId="0" borderId="4" xfId="0" applyNumberFormat="1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right"/>
    </xf>
    <xf numFmtId="185" fontId="3" fillId="0" borderId="4" xfId="0" applyNumberFormat="1" applyFont="1" applyBorder="1" applyAlignment="1">
      <alignment vertical="center"/>
    </xf>
    <xf numFmtId="182" fontId="9" fillId="0" borderId="4" xfId="0" applyNumberFormat="1" applyFont="1" applyBorder="1" applyAlignment="1">
      <alignment horizontal="center" vertical="center" wrapText="1"/>
    </xf>
    <xf numFmtId="185" fontId="3" fillId="0" borderId="4" xfId="0" applyNumberFormat="1" applyFont="1" applyBorder="1"/>
    <xf numFmtId="186" fontId="3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right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182" fontId="6" fillId="0" borderId="4" xfId="0" applyNumberFormat="1" applyFont="1" applyBorder="1" applyAlignment="1">
      <alignment horizontal="center" vertical="center" wrapText="1"/>
    </xf>
    <xf numFmtId="2" fontId="6" fillId="0" borderId="4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wrapText="1"/>
    </xf>
    <xf numFmtId="182" fontId="5" fillId="0" borderId="4" xfId="0" applyNumberFormat="1" applyFont="1" applyBorder="1" applyAlignment="1">
      <alignment horizontal="center" vertical="center" wrapText="1"/>
    </xf>
    <xf numFmtId="1" fontId="3" fillId="0" borderId="4" xfId="0" applyNumberFormat="1" applyFont="1" applyBorder="1" applyAlignment="1">
      <alignment horizontal="center" vertical="center" wrapText="1"/>
    </xf>
    <xf numFmtId="0" fontId="14" fillId="0" borderId="2" xfId="0" applyFont="1" applyBorder="1"/>
    <xf numFmtId="0" fontId="14" fillId="0" borderId="3" xfId="0" applyFont="1" applyBorder="1"/>
    <xf numFmtId="182" fontId="1" fillId="0" borderId="4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0" fontId="1" fillId="0" borderId="4" xfId="0" applyFont="1" applyBorder="1"/>
    <xf numFmtId="0" fontId="13" fillId="0" borderId="1" xfId="0" applyFont="1" applyBorder="1" applyAlignment="1">
      <alignment horizontal="left" wrapText="1"/>
    </xf>
    <xf numFmtId="0" fontId="13" fillId="0" borderId="2" xfId="0" applyFont="1" applyBorder="1" applyAlignment="1">
      <alignment horizontal="left" wrapText="1"/>
    </xf>
    <xf numFmtId="0" fontId="1" fillId="0" borderId="1" xfId="0" applyFont="1" applyBorder="1" applyAlignment="1">
      <alignment vertical="center"/>
    </xf>
    <xf numFmtId="0" fontId="15" fillId="0" borderId="3" xfId="0" applyFont="1" applyBorder="1" applyAlignment="1"/>
    <xf numFmtId="187" fontId="1" fillId="0" borderId="1" xfId="0" applyNumberFormat="1" applyFont="1" applyBorder="1" applyAlignment="1">
      <alignment horizontal="center"/>
    </xf>
    <xf numFmtId="182" fontId="16" fillId="0" borderId="1" xfId="1" applyNumberFormat="1" applyFont="1" applyBorder="1"/>
    <xf numFmtId="0" fontId="1" fillId="0" borderId="3" xfId="0" applyFont="1" applyBorder="1" applyAlignment="1">
      <alignment horizontal="center" vertical="center"/>
    </xf>
    <xf numFmtId="0" fontId="1" fillId="0" borderId="3" xfId="0" applyFont="1" applyBorder="1"/>
    <xf numFmtId="0" fontId="7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182" fontId="7" fillId="0" borderId="0" xfId="0" applyNumberFormat="1" applyFont="1"/>
    <xf numFmtId="182" fontId="7" fillId="0" borderId="0" xfId="0" applyNumberFormat="1" applyFont="1" applyAlignment="1">
      <alignment horizontal="left"/>
    </xf>
    <xf numFmtId="0" fontId="17" fillId="0" borderId="0" xfId="0" applyFont="1" applyAlignment="1">
      <alignment horizontal="left"/>
    </xf>
    <xf numFmtId="0" fontId="17" fillId="0" borderId="0" xfId="0" applyFont="1"/>
    <xf numFmtId="182" fontId="0" fillId="0" borderId="0" xfId="0" applyNumberFormat="1"/>
    <xf numFmtId="0" fontId="18" fillId="0" borderId="0" xfId="0" applyFont="1" applyAlignment="1">
      <alignment horizontal="center"/>
    </xf>
    <xf numFmtId="0" fontId="19" fillId="0" borderId="0" xfId="0" applyFont="1" applyAlignment="1"/>
    <xf numFmtId="1" fontId="0" fillId="0" borderId="0" xfId="0" applyNumberFormat="1"/>
    <xf numFmtId="0" fontId="3" fillId="0" borderId="0" xfId="0" applyFont="1" applyBorder="1" applyAlignment="1">
      <alignment horizontal="center"/>
    </xf>
    <xf numFmtId="0" fontId="0" fillId="0" borderId="0" xfId="0" applyBorder="1"/>
    <xf numFmtId="0" fontId="0" fillId="0" borderId="0" xfId="0" applyAlignment="1">
      <alignment vertical="center"/>
    </xf>
    <xf numFmtId="0" fontId="20" fillId="0" borderId="0" xfId="0" applyFont="1" applyAlignment="1">
      <alignment horizontal="left"/>
    </xf>
    <xf numFmtId="0" fontId="21" fillId="0" borderId="0" xfId="0" applyFont="1"/>
    <xf numFmtId="0" fontId="22" fillId="0" borderId="0" xfId="0" applyFont="1" applyAlignment="1"/>
    <xf numFmtId="0" fontId="23" fillId="0" borderId="0" xfId="0" applyFont="1"/>
    <xf numFmtId="0" fontId="14" fillId="0" borderId="0" xfId="0" applyFont="1"/>
    <xf numFmtId="0" fontId="24" fillId="0" borderId="0" xfId="0" applyFont="1"/>
    <xf numFmtId="0" fontId="0" fillId="0" borderId="0" xfId="0" applyAlignment="1">
      <alignment horizontal="left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6"/>
  <sheetViews>
    <sheetView tabSelected="1" topLeftCell="A31" workbookViewId="0">
      <selection activeCell="G7" sqref="G7"/>
    </sheetView>
  </sheetViews>
  <sheetFormatPr defaultColWidth="9" defaultRowHeight="15"/>
  <cols>
    <col min="2" max="2" width="19.4285714285714" customWidth="1"/>
    <col min="4" max="4" width="15.5714285714286" customWidth="1"/>
    <col min="5" max="5" width="16.2857142857143" customWidth="1"/>
  </cols>
  <sheetData>
    <row r="1" ht="15.75" spans="1:12">
      <c r="A1" s="1" t="s">
        <v>0</v>
      </c>
      <c r="B1" s="2"/>
      <c r="C1" s="2"/>
      <c r="D1" s="2"/>
      <c r="E1" s="2"/>
      <c r="F1" s="2"/>
      <c r="G1" s="2"/>
      <c r="H1" s="2"/>
      <c r="I1" s="51"/>
      <c r="J1" s="51"/>
      <c r="K1" s="51"/>
      <c r="L1" s="51"/>
    </row>
    <row r="2" ht="15.75" spans="1:12">
      <c r="A2" s="3" t="s">
        <v>1</v>
      </c>
      <c r="B2" s="4"/>
      <c r="C2" s="4"/>
      <c r="D2" s="4"/>
      <c r="E2" s="5"/>
      <c r="F2" s="6">
        <v>583</v>
      </c>
      <c r="G2" s="7" t="s">
        <v>2</v>
      </c>
      <c r="H2" s="6"/>
      <c r="I2" s="93"/>
      <c r="J2" s="93"/>
      <c r="K2" s="93"/>
      <c r="L2" s="93"/>
    </row>
    <row r="3" ht="15.75" spans="1:12">
      <c r="A3" s="8" t="s">
        <v>3</v>
      </c>
      <c r="B3" s="9"/>
      <c r="C3" s="9"/>
      <c r="D3" s="9"/>
      <c r="E3" s="9"/>
      <c r="F3" s="9"/>
      <c r="G3" s="9"/>
      <c r="H3" s="9"/>
      <c r="I3" s="94"/>
      <c r="J3" s="94"/>
      <c r="K3" s="51"/>
      <c r="L3" s="51"/>
    </row>
    <row r="4" ht="15.75" spans="1:8">
      <c r="A4" s="10">
        <v>45200</v>
      </c>
      <c r="B4" s="11"/>
      <c r="C4" s="11"/>
      <c r="D4" s="11"/>
      <c r="E4" s="11"/>
      <c r="F4" s="11"/>
      <c r="G4" s="11"/>
      <c r="H4" s="11"/>
    </row>
    <row r="5" spans="1:8">
      <c r="A5" s="12" t="s">
        <v>4</v>
      </c>
      <c r="B5" s="13"/>
      <c r="C5" s="13"/>
      <c r="D5" s="13" t="s">
        <v>5</v>
      </c>
      <c r="E5" s="13"/>
      <c r="F5" s="13"/>
      <c r="G5" s="13"/>
      <c r="H5" s="13"/>
    </row>
    <row r="6" spans="1:8">
      <c r="A6" s="14">
        <v>45196</v>
      </c>
      <c r="B6" s="15"/>
      <c r="C6" s="16"/>
      <c r="D6" s="17">
        <v>281436</v>
      </c>
      <c r="E6" s="18" t="s">
        <v>6</v>
      </c>
      <c r="F6" s="18"/>
      <c r="G6" s="18"/>
      <c r="H6" s="18"/>
    </row>
    <row r="7" spans="1:8">
      <c r="A7" s="14">
        <v>45226</v>
      </c>
      <c r="B7" s="15"/>
      <c r="C7" s="16"/>
      <c r="D7" s="17">
        <v>291678</v>
      </c>
      <c r="E7" s="19" t="s">
        <v>6</v>
      </c>
      <c r="F7" s="19"/>
      <c r="G7" s="19"/>
      <c r="H7" s="19"/>
    </row>
    <row r="8" spans="1:10">
      <c r="A8" s="20" t="s">
        <v>7</v>
      </c>
      <c r="B8" s="15"/>
      <c r="C8" s="16"/>
      <c r="D8" s="17">
        <f>D7-D6</f>
        <v>10242</v>
      </c>
      <c r="E8" s="19" t="s">
        <v>6</v>
      </c>
      <c r="F8" s="19"/>
      <c r="G8" s="19"/>
      <c r="H8" s="19"/>
      <c r="J8" s="95"/>
    </row>
    <row r="9" spans="1:10">
      <c r="A9" s="21" t="s">
        <v>8</v>
      </c>
      <c r="B9" s="22"/>
      <c r="C9" s="22"/>
      <c r="D9" s="17">
        <v>1.02</v>
      </c>
      <c r="E9" s="19"/>
      <c r="F9" s="19"/>
      <c r="G9" s="19"/>
      <c r="H9" s="19"/>
      <c r="J9" s="95"/>
    </row>
    <row r="10" spans="1:10">
      <c r="A10" s="23" t="s">
        <v>9</v>
      </c>
      <c r="B10" s="23"/>
      <c r="C10" s="22"/>
      <c r="D10" s="24">
        <f>D8*D9</f>
        <v>10446.84</v>
      </c>
      <c r="E10" s="19" t="s">
        <v>10</v>
      </c>
      <c r="F10" s="19"/>
      <c r="G10" s="19"/>
      <c r="H10" s="19"/>
      <c r="I10" s="96"/>
      <c r="J10" s="97"/>
    </row>
    <row r="11" spans="1:8">
      <c r="A11" s="23" t="s">
        <v>11</v>
      </c>
      <c r="B11" s="23"/>
      <c r="C11" s="23"/>
      <c r="D11" s="25">
        <v>8.01838</v>
      </c>
      <c r="E11" s="19" t="s">
        <v>6</v>
      </c>
      <c r="F11" s="19"/>
      <c r="G11" s="19"/>
      <c r="H11" s="19"/>
    </row>
    <row r="12" spans="1:8">
      <c r="A12" s="23" t="s">
        <v>12</v>
      </c>
      <c r="B12" s="23"/>
      <c r="C12" s="23"/>
      <c r="D12" s="26">
        <f>D10*D11</f>
        <v>83766.7329192</v>
      </c>
      <c r="E12" s="22" t="s">
        <v>10</v>
      </c>
      <c r="F12" s="19"/>
      <c r="G12" s="19"/>
      <c r="H12" s="19"/>
    </row>
    <row r="13" spans="1:12">
      <c r="A13" s="21" t="s">
        <v>13</v>
      </c>
      <c r="B13" s="22"/>
      <c r="C13" s="22"/>
      <c r="D13" s="27">
        <v>20</v>
      </c>
      <c r="E13" s="19" t="s">
        <v>14</v>
      </c>
      <c r="F13" s="28"/>
      <c r="G13" s="28"/>
      <c r="H13" s="28"/>
      <c r="I13" s="51"/>
      <c r="J13" s="51"/>
      <c r="K13" s="51"/>
      <c r="L13" s="51"/>
    </row>
    <row r="14" spans="1:8">
      <c r="A14" s="29" t="s">
        <v>7</v>
      </c>
      <c r="B14" s="30"/>
      <c r="C14" s="30"/>
      <c r="D14" s="31">
        <f>D12*1.2</f>
        <v>100520.07950304</v>
      </c>
      <c r="E14" s="28" t="s">
        <v>10</v>
      </c>
      <c r="F14" s="19"/>
      <c r="G14" s="19"/>
      <c r="H14" s="19"/>
    </row>
    <row r="15" ht="36.75" customHeight="1" spans="1:12">
      <c r="A15" s="1" t="s">
        <v>0</v>
      </c>
      <c r="B15" s="2"/>
      <c r="C15" s="2"/>
      <c r="D15" s="2"/>
      <c r="E15" s="2"/>
      <c r="F15" s="2"/>
      <c r="G15" s="2"/>
      <c r="H15" s="2"/>
      <c r="I15" s="94"/>
      <c r="J15" s="94"/>
      <c r="K15" s="51"/>
      <c r="L15" s="51"/>
    </row>
    <row r="16" ht="15.75" spans="1:8">
      <c r="A16" s="32">
        <v>45200</v>
      </c>
      <c r="B16" s="33"/>
      <c r="C16" s="33"/>
      <c r="D16" s="33"/>
      <c r="E16" s="33"/>
      <c r="F16" s="33"/>
      <c r="G16" s="33"/>
      <c r="H16" s="33"/>
    </row>
    <row r="17" spans="1:8">
      <c r="A17" s="12" t="s">
        <v>4</v>
      </c>
      <c r="B17" s="13"/>
      <c r="C17" s="13"/>
      <c r="D17" s="34"/>
      <c r="E17" s="35"/>
      <c r="F17" s="35" t="s">
        <v>15</v>
      </c>
      <c r="G17" s="35"/>
      <c r="H17" s="35"/>
    </row>
    <row r="18" spans="1:8">
      <c r="A18" s="14">
        <f>A6</f>
        <v>45196</v>
      </c>
      <c r="B18" s="15"/>
      <c r="C18" s="16"/>
      <c r="D18" s="17">
        <v>1510</v>
      </c>
      <c r="E18" s="18" t="s">
        <v>16</v>
      </c>
      <c r="F18" s="18"/>
      <c r="G18" s="18"/>
      <c r="H18" s="18"/>
    </row>
    <row r="19" spans="1:8">
      <c r="A19" s="14">
        <f>A7</f>
        <v>45226</v>
      </c>
      <c r="B19" s="15"/>
      <c r="C19" s="16"/>
      <c r="D19" s="17">
        <v>1522</v>
      </c>
      <c r="E19" s="18" t="s">
        <v>16</v>
      </c>
      <c r="F19" s="19"/>
      <c r="G19" s="19"/>
      <c r="H19" s="19"/>
    </row>
    <row r="20" spans="1:8">
      <c r="A20" s="20" t="s">
        <v>7</v>
      </c>
      <c r="B20" s="15"/>
      <c r="C20" s="16"/>
      <c r="D20" s="36">
        <f>D19-D18</f>
        <v>12</v>
      </c>
      <c r="E20" s="18" t="s">
        <v>16</v>
      </c>
      <c r="F20" s="37"/>
      <c r="G20" s="19"/>
      <c r="H20" s="19"/>
    </row>
    <row r="21" spans="1:8">
      <c r="A21" s="38" t="s">
        <v>17</v>
      </c>
      <c r="B21" s="39"/>
      <c r="C21" s="40"/>
      <c r="D21" s="41">
        <v>31.04</v>
      </c>
      <c r="E21" s="19" t="s">
        <v>10</v>
      </c>
      <c r="F21" s="42">
        <f>D20*D21</f>
        <v>372.48</v>
      </c>
      <c r="G21" s="19"/>
      <c r="H21" s="19"/>
    </row>
    <row r="22" spans="1:8">
      <c r="A22" s="43" t="s">
        <v>18</v>
      </c>
      <c r="B22" s="15"/>
      <c r="C22" s="16"/>
      <c r="D22" s="44">
        <v>22.19</v>
      </c>
      <c r="E22" s="19" t="s">
        <v>10</v>
      </c>
      <c r="F22" s="42">
        <f>D22*D20</f>
        <v>266.28</v>
      </c>
      <c r="G22" s="19"/>
      <c r="H22" s="19"/>
    </row>
    <row r="23" ht="34.5" customHeight="1" spans="1:8">
      <c r="A23" s="45" t="s">
        <v>19</v>
      </c>
      <c r="B23" s="45"/>
      <c r="D23" s="41">
        <v>11.095</v>
      </c>
      <c r="E23" s="46" t="s">
        <v>10</v>
      </c>
      <c r="F23" s="42">
        <f>D23*D20</f>
        <v>133.14</v>
      </c>
      <c r="G23" s="19"/>
      <c r="H23" s="19"/>
    </row>
    <row r="24" spans="1:8">
      <c r="A24" s="21" t="s">
        <v>13</v>
      </c>
      <c r="B24" s="22"/>
      <c r="C24" s="22"/>
      <c r="D24" s="27">
        <v>20</v>
      </c>
      <c r="E24" s="19" t="s">
        <v>14</v>
      </c>
      <c r="F24" s="42"/>
      <c r="G24" s="19"/>
      <c r="H24" s="19"/>
    </row>
    <row r="25" spans="1:12">
      <c r="A25" s="47" t="s">
        <v>7</v>
      </c>
      <c r="B25" s="48"/>
      <c r="C25" s="49"/>
      <c r="D25" s="31">
        <f>SUM(F21:F24)*1.2</f>
        <v>926.28</v>
      </c>
      <c r="E25" s="28" t="s">
        <v>10</v>
      </c>
      <c r="F25" s="50"/>
      <c r="G25" s="51"/>
      <c r="H25" s="28"/>
      <c r="I25" s="51"/>
      <c r="J25" s="51"/>
      <c r="K25" s="51"/>
      <c r="L25" s="51"/>
    </row>
    <row r="26" ht="15.75" spans="1:12">
      <c r="A26" s="8" t="s">
        <v>20</v>
      </c>
      <c r="B26" s="9"/>
      <c r="C26" s="9"/>
      <c r="D26" s="9"/>
      <c r="E26" s="9"/>
      <c r="F26" s="9"/>
      <c r="G26" s="9"/>
      <c r="H26" s="9"/>
      <c r="I26" s="94"/>
      <c r="J26" s="94"/>
      <c r="K26" s="51"/>
      <c r="L26" s="51"/>
    </row>
    <row r="27" ht="15.75" spans="1:8">
      <c r="A27" s="32">
        <f>A16</f>
        <v>45200</v>
      </c>
      <c r="B27" s="33"/>
      <c r="C27" s="33"/>
      <c r="D27" s="33"/>
      <c r="E27" s="33"/>
      <c r="F27" s="33"/>
      <c r="G27" s="33"/>
      <c r="H27" s="33"/>
    </row>
    <row r="28" ht="31.5" customHeight="1" spans="1:12">
      <c r="A28" s="52" t="s">
        <v>21</v>
      </c>
      <c r="B28" s="53"/>
      <c r="C28" s="54"/>
      <c r="D28" s="55" t="s">
        <v>22</v>
      </c>
      <c r="E28" s="56">
        <f>1252.9*3.4</f>
        <v>4259.86</v>
      </c>
      <c r="F28" s="37"/>
      <c r="G28" s="57" t="s">
        <v>23</v>
      </c>
      <c r="H28" s="58"/>
      <c r="I28" s="98"/>
      <c r="J28" s="98"/>
      <c r="K28" s="98"/>
      <c r="L28" s="98"/>
    </row>
    <row r="29" ht="19.5" customHeight="1" spans="1:8">
      <c r="A29" s="14" t="s">
        <v>24</v>
      </c>
      <c r="B29" s="15"/>
      <c r="C29" s="16"/>
      <c r="D29" s="59" t="s">
        <v>25</v>
      </c>
      <c r="E29" s="56">
        <f>583*3.4</f>
        <v>1982.2</v>
      </c>
      <c r="F29" s="37"/>
      <c r="G29" s="57" t="s">
        <v>23</v>
      </c>
      <c r="H29" s="60"/>
    </row>
    <row r="30" spans="1:8">
      <c r="A30" s="20" t="s">
        <v>26</v>
      </c>
      <c r="B30" s="15"/>
      <c r="C30" s="16"/>
      <c r="D30" s="55">
        <v>12.51</v>
      </c>
      <c r="E30" s="61">
        <f>D30/E28*E29</f>
        <v>5.82115891132572</v>
      </c>
      <c r="F30" s="56"/>
      <c r="G30" s="62" t="s">
        <v>27</v>
      </c>
      <c r="H30" s="19"/>
    </row>
    <row r="31" spans="1:8">
      <c r="A31" s="20" t="s">
        <v>28</v>
      </c>
      <c r="B31" s="63"/>
      <c r="C31" s="64"/>
      <c r="D31" s="55"/>
      <c r="E31" s="55">
        <v>2024.77</v>
      </c>
      <c r="F31" s="56"/>
      <c r="G31" s="57" t="s">
        <v>10</v>
      </c>
      <c r="H31" s="19"/>
    </row>
    <row r="32" ht="15.75" spans="1:10">
      <c r="A32" s="20"/>
      <c r="B32" s="63"/>
      <c r="C32" s="64"/>
      <c r="D32" s="55">
        <f>E30*E31</f>
        <v>11786.507928885</v>
      </c>
      <c r="E32" s="56"/>
      <c r="F32" s="56"/>
      <c r="G32" s="57" t="s">
        <v>10</v>
      </c>
      <c r="H32" s="19"/>
      <c r="I32" s="99"/>
      <c r="J32" s="100"/>
    </row>
    <row r="33" ht="15.75" spans="1:10">
      <c r="A33" s="20"/>
      <c r="B33" s="63"/>
      <c r="C33" s="64"/>
      <c r="D33" s="55">
        <v>20</v>
      </c>
      <c r="E33" s="56" t="s">
        <v>13</v>
      </c>
      <c r="F33" s="56"/>
      <c r="G33" s="57"/>
      <c r="H33" s="19"/>
      <c r="I33" s="99"/>
      <c r="J33" s="100"/>
    </row>
    <row r="34" ht="15.75" spans="1:12">
      <c r="A34" s="47" t="s">
        <v>7</v>
      </c>
      <c r="B34" s="15"/>
      <c r="C34" s="16"/>
      <c r="D34" s="65">
        <f>D32*1.2</f>
        <v>14143.809514662</v>
      </c>
      <c r="E34" s="66"/>
      <c r="F34" s="66"/>
      <c r="G34" s="67" t="s">
        <v>10</v>
      </c>
      <c r="H34" s="28"/>
      <c r="I34" s="99"/>
      <c r="J34" s="100"/>
      <c r="K34" s="51"/>
      <c r="L34" s="51"/>
    </row>
    <row r="35" ht="15.75" spans="1:12">
      <c r="A35" s="68" t="s">
        <v>29</v>
      </c>
      <c r="B35" s="69"/>
      <c r="C35" s="69"/>
      <c r="D35" s="69"/>
      <c r="E35" s="69"/>
      <c r="F35" s="69"/>
      <c r="G35" s="69"/>
      <c r="H35" s="69"/>
      <c r="I35" s="94"/>
      <c r="J35" s="101"/>
      <c r="K35" s="51"/>
      <c r="L35" s="51"/>
    </row>
    <row r="36" ht="15.75" spans="1:8">
      <c r="A36" s="32">
        <f>A27</f>
        <v>45200</v>
      </c>
      <c r="B36" s="33"/>
      <c r="C36" s="33"/>
      <c r="D36" s="33"/>
      <c r="E36" s="33"/>
      <c r="F36" s="33"/>
      <c r="G36" s="33"/>
      <c r="H36" s="33"/>
    </row>
    <row r="37" spans="1:9">
      <c r="A37" s="70" t="s">
        <v>30</v>
      </c>
      <c r="B37" s="39"/>
      <c r="C37" s="40"/>
      <c r="D37" s="71">
        <v>17470.13</v>
      </c>
      <c r="E37" s="72"/>
      <c r="F37" s="19" t="s">
        <v>10</v>
      </c>
      <c r="G37" s="19"/>
      <c r="H37" s="19"/>
      <c r="I37" s="102"/>
    </row>
    <row r="38" ht="32.25" customHeight="1" spans="1:8">
      <c r="A38" s="12" t="s">
        <v>31</v>
      </c>
      <c r="B38" s="15"/>
      <c r="C38" s="16"/>
      <c r="D38" s="55" t="s">
        <v>32</v>
      </c>
      <c r="E38" s="56">
        <f>D37/1252.9*583</f>
        <v>8129.20886742757</v>
      </c>
      <c r="F38" s="19" t="s">
        <v>10</v>
      </c>
      <c r="G38" s="19"/>
      <c r="H38" s="19"/>
    </row>
    <row r="39" ht="15.75" spans="1:12">
      <c r="A39" s="8" t="s">
        <v>7</v>
      </c>
      <c r="B39" s="73"/>
      <c r="C39" s="74"/>
      <c r="D39" s="75"/>
      <c r="E39" s="76">
        <f>E38</f>
        <v>8129.20886742757</v>
      </c>
      <c r="F39" s="77" t="s">
        <v>10</v>
      </c>
      <c r="G39" s="77"/>
      <c r="H39" s="77"/>
      <c r="I39" s="103"/>
      <c r="J39" s="103"/>
      <c r="K39" s="103"/>
      <c r="L39" s="103"/>
    </row>
    <row r="40" ht="15.75" spans="1:12">
      <c r="A40" s="78" t="s">
        <v>33</v>
      </c>
      <c r="B40" s="79"/>
      <c r="C40" s="79"/>
      <c r="D40" s="79"/>
      <c r="E40" s="79"/>
      <c r="F40" s="79"/>
      <c r="G40" s="79"/>
      <c r="H40" s="79"/>
      <c r="I40" s="103"/>
      <c r="J40" s="103"/>
      <c r="K40" s="103"/>
      <c r="L40" s="103"/>
    </row>
    <row r="41" ht="18" spans="1:12">
      <c r="A41" s="80" t="s">
        <v>34</v>
      </c>
      <c r="B41" s="81"/>
      <c r="C41" s="82"/>
      <c r="D41" s="83">
        <f>D14+D25+D34+E39+H51</f>
        <v>123719.37788513</v>
      </c>
      <c r="E41" s="84" t="s">
        <v>10</v>
      </c>
      <c r="F41" s="85"/>
      <c r="G41" s="77"/>
      <c r="H41" s="77"/>
      <c r="I41" s="104"/>
      <c r="J41" s="103"/>
      <c r="K41" s="103"/>
      <c r="L41" s="103"/>
    </row>
    <row r="42" ht="15.75" spans="1:12">
      <c r="A42" s="86"/>
      <c r="B42" s="87"/>
      <c r="C42" s="87"/>
      <c r="D42" s="88"/>
      <c r="E42" s="87"/>
      <c r="F42" s="87"/>
      <c r="G42" s="87"/>
      <c r="H42" s="87"/>
      <c r="I42" s="105"/>
      <c r="J42" s="105"/>
      <c r="K42" s="105"/>
      <c r="L42" s="105"/>
    </row>
    <row r="43" ht="15.75" spans="1:12">
      <c r="A43" s="89" t="s">
        <v>35</v>
      </c>
      <c r="B43" s="89"/>
      <c r="C43" s="89"/>
      <c r="D43" s="89"/>
      <c r="E43" s="89"/>
      <c r="F43" s="89"/>
      <c r="G43" s="89"/>
      <c r="H43" s="89"/>
      <c r="I43" s="105"/>
      <c r="J43" s="105"/>
      <c r="K43" s="105"/>
      <c r="L43" s="105"/>
    </row>
    <row r="44" ht="15.75" spans="1:8">
      <c r="A44" s="90" t="s">
        <v>36</v>
      </c>
      <c r="B44" s="90"/>
      <c r="C44" s="90"/>
      <c r="D44" s="90"/>
      <c r="E44" s="90"/>
      <c r="F44" s="90"/>
      <c r="G44" s="90"/>
      <c r="H44" s="90"/>
    </row>
    <row r="45" ht="15.75" spans="1:4">
      <c r="A45" s="91"/>
      <c r="D45" s="92"/>
    </row>
    <row r="46" ht="15.75" spans="1:4">
      <c r="A46" s="91"/>
      <c r="D46" s="92"/>
    </row>
  </sheetData>
  <mergeCells count="41">
    <mergeCell ref="A1:H1"/>
    <mergeCell ref="A2:E2"/>
    <mergeCell ref="A3:H3"/>
    <mergeCell ref="A4:H4"/>
    <mergeCell ref="A5:C5"/>
    <mergeCell ref="D5:H5"/>
    <mergeCell ref="A6:C6"/>
    <mergeCell ref="A7:C7"/>
    <mergeCell ref="A8:C8"/>
    <mergeCell ref="A9:C9"/>
    <mergeCell ref="A10:B10"/>
    <mergeCell ref="A11:C11"/>
    <mergeCell ref="A12:C12"/>
    <mergeCell ref="A13:C13"/>
    <mergeCell ref="A14:C14"/>
    <mergeCell ref="A15:H15"/>
    <mergeCell ref="A16:H16"/>
    <mergeCell ref="A17:C17"/>
    <mergeCell ref="A18:C18"/>
    <mergeCell ref="A19:C19"/>
    <mergeCell ref="A20:C20"/>
    <mergeCell ref="A21:C21"/>
    <mergeCell ref="A22:C22"/>
    <mergeCell ref="A23:B23"/>
    <mergeCell ref="A24:C24"/>
    <mergeCell ref="A25:C25"/>
    <mergeCell ref="A26:H26"/>
    <mergeCell ref="A27:H27"/>
    <mergeCell ref="A28:C28"/>
    <mergeCell ref="A29:C29"/>
    <mergeCell ref="A30:C30"/>
    <mergeCell ref="A31:C31"/>
    <mergeCell ref="A34:C34"/>
    <mergeCell ref="A35:H35"/>
    <mergeCell ref="A36:H36"/>
    <mergeCell ref="A37:C37"/>
    <mergeCell ref="A38:C38"/>
    <mergeCell ref="A39:C39"/>
    <mergeCell ref="A40:H40"/>
    <mergeCell ref="A43:H43"/>
    <mergeCell ref="A44:H44"/>
  </mergeCells>
  <pageMargins left="0.7" right="0.7" top="0.75" bottom="0.75" header="0.3" footer="0.3"/>
  <pageSetup paperSize="9" orientation="portrait" horizontalDpi="180" verticalDpi="18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7" right="0.7" top="0.75" bottom="0.75" header="0.3" footer="0.3"/>
  <pageSetup paperSize="9" orientation="portrait" horizontalDpi="180" verticalDpi="18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7" right="0.7" top="0.75" bottom="0.75" header="0.3" footer="0.3"/>
  <pageSetup paperSize="9" orientation="portrait" horizontalDpi="180" verticalDpi="18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Соболев Василий</cp:lastModifiedBy>
  <dcterms:created xsi:type="dcterms:W3CDTF">2006-09-28T05:33:00Z</dcterms:created>
  <dcterms:modified xsi:type="dcterms:W3CDTF">2024-03-12T12:43:53Z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95D42D7D7E634C0289D45B603524A617_12</vt:lpwstr>
  </property>
  <property fmtid="{D5CDD505-2E9C-101B-9397-08002B2CF9AE}" pid="3" name="KSOProductBuildVer">
    <vt:lpwstr>1049-12.2.0.13489</vt:lpwstr>
  </property>
</Properties>
</file>