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ТЗ\ВИНН\"/>
    </mc:Choice>
  </mc:AlternateContent>
  <xr:revisionPtr revIDLastSave="0" documentId="13_ncr:1_{CA0120AC-2F1E-4624-899A-80CB6CF6D0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Критерии приема работы" sheetId="1" r:id="rId1"/>
    <sheet name="Расчет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M40" i="1" s="1"/>
  <c r="N40" i="1" s="1"/>
  <c r="L39" i="1"/>
  <c r="M39" i="1" s="1"/>
  <c r="N39" i="1" s="1"/>
  <c r="M38" i="1"/>
  <c r="N38" i="1" s="1"/>
  <c r="O39" i="1" l="1"/>
  <c r="O40" i="1"/>
  <c r="O38" i="1"/>
  <c r="G9" i="2"/>
  <c r="I9" i="2" s="1"/>
</calcChain>
</file>

<file path=xl/sharedStrings.xml><?xml version="1.0" encoding="utf-8"?>
<sst xmlns="http://schemas.openxmlformats.org/spreadsheetml/2006/main" count="68" uniqueCount="64">
  <si>
    <t>Для обеспечения максимальной прозрачности работы нашего программиста и увеличения вашего контроля над процессом выполнения задач, мы рады предложить вам уникальную возможность. Мы можем организовать телемост, который позволит вам в реальном времени наблюдать за ходом работы.
Это значит, что вы сможете непосредственно видеть, как выполняются задачи, что, безусловно, повысит уровень вашей уверенности в процессе разработки. Мы ценим ваше время и стремимся сделать сотрудничество максимально комфортным и открытым.
Будем рады обсудить детали и ответить на ваши вопросы!</t>
  </si>
  <si>
    <t>Условия сдачи работы:</t>
  </si>
  <si>
    <t>1). Заказчик получает работу в установленный срок и обязан проверить её качество в течение трех (3) рабочих дней с момента получения.</t>
  </si>
  <si>
    <t>2). В случае, если в течение трех (3) рабочих дней с момента предоставления работы Заказчик не предоставит обратную связь (замечания, уточнения или запросы на доработку), работа автоматически считается принятой.</t>
  </si>
  <si>
    <t>3). Принятие работы подразумевает, что Заказчик признает ее соответствующей всем требованиям, указанным в данном ТЗ, и не имеет претензий к качеству выполненной работы.</t>
  </si>
  <si>
    <t xml:space="preserve">Заказчик: </t>
  </si>
  <si>
    <t>Компания</t>
  </si>
  <si>
    <t>Суть задачи:</t>
  </si>
  <si>
    <t>Составил ТЗ:</t>
  </si>
  <si>
    <t>№</t>
  </si>
  <si>
    <t>Описание работ</t>
  </si>
  <si>
    <t>Размещение</t>
  </si>
  <si>
    <t>Вопросы</t>
  </si>
  <si>
    <t>Ответ</t>
  </si>
  <si>
    <t>Трудозатраты (час)</t>
  </si>
  <si>
    <t>1</t>
  </si>
  <si>
    <t>Анализ задачи и составление ТЗ</t>
  </si>
  <si>
    <t>2</t>
  </si>
  <si>
    <t>ИТОГО:</t>
  </si>
  <si>
    <t>1 час программиста</t>
  </si>
  <si>
    <t>Итоговая сумма</t>
  </si>
  <si>
    <t>Количество</t>
  </si>
  <si>
    <t>Сумма заказчика</t>
  </si>
  <si>
    <t>Сумма перевозчика</t>
  </si>
  <si>
    <t>Сумма перевозчика + НДС 22%</t>
  </si>
  <si>
    <t>Прибыль</t>
  </si>
  <si>
    <t>% логиста</t>
  </si>
  <si>
    <t>Маржа</t>
  </si>
  <si>
    <t>-</t>
  </si>
  <si>
    <t>с НДС</t>
  </si>
  <si>
    <t xml:space="preserve">без НДС </t>
  </si>
  <si>
    <t>ндс 5%</t>
  </si>
  <si>
    <t>Параметры:</t>
  </si>
  <si>
    <t>Выб период: 01.04.2026 - 13.04.2026</t>
  </si>
  <si>
    <t>Менеджер</t>
  </si>
  <si>
    <t>Организация</t>
  </si>
  <si>
    <t>Контрагент</t>
  </si>
  <si>
    <t>Заявка</t>
  </si>
  <si>
    <t>Перевозчик</t>
  </si>
  <si>
    <t>РЦ ООО</t>
  </si>
  <si>
    <t>Заявка по перевозкам 000000262 от 07.04.2026 11:03:21</t>
  </si>
  <si>
    <t>МОЛТРАНСЛОГИСТИК ООО</t>
  </si>
  <si>
    <t>Заявка по перевозкам 000000212 от 03.04.2026 14:45:01</t>
  </si>
  <si>
    <t>Енина Валентина Алексеевна ИП</t>
  </si>
  <si>
    <t>Название колонок</t>
  </si>
  <si>
    <t>Формула расчета</t>
  </si>
  <si>
    <t xml:space="preserve">Прибыль
</t>
  </si>
  <si>
    <r>
      <t xml:space="preserve">Создать внешний отчет на основании существующего Отчета по менеджерам (экспедиция)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theme="1"/>
        <rFont val="Calibri"/>
        <family val="2"/>
        <charset val="204"/>
        <scheme val="minor"/>
      </rPr>
      <t>авОтчетПоМенеджерамЭкспедиция</t>
    </r>
  </si>
  <si>
    <t>Прибыль / 2,5</t>
  </si>
  <si>
    <t>Прибыль - % логиста</t>
  </si>
  <si>
    <t>Убрать лишние колонки, оставить или добавить только те, что описаны ниже.</t>
  </si>
  <si>
    <t>Если Перевозчик работает с любой ставкой НДС (кроме 5% и Без НДС), то расчет не делать, выводить цифру 0</t>
  </si>
  <si>
    <r>
      <t xml:space="preserve">Если Перевозчик работает Без НДС, то расчет колонки </t>
    </r>
    <r>
      <rPr>
        <b/>
        <sz val="11"/>
        <color theme="1"/>
        <rFont val="Calibri"/>
        <family val="2"/>
        <charset val="204"/>
        <scheme val="minor"/>
      </rPr>
      <t>Сумма перевозчика*1,22</t>
    </r>
  </si>
  <si>
    <r>
      <t xml:space="preserve">Если Перевозчик работает со ставкой НДС 5%, то расчет колонки </t>
    </r>
    <r>
      <rPr>
        <b/>
        <sz val="11"/>
        <color theme="1"/>
        <rFont val="Calibri"/>
        <family val="2"/>
        <charset val="204"/>
        <scheme val="minor"/>
      </rPr>
      <t>Сумма перевозчика*1,17</t>
    </r>
  </si>
  <si>
    <r>
      <t xml:space="preserve">Если Перевозчик работает с любой ставкой НДС (кроме 5% и Без НДС), то расчет </t>
    </r>
    <r>
      <rPr>
        <b/>
        <sz val="11"/>
        <color theme="1"/>
        <rFont val="Calibri"/>
        <family val="2"/>
        <charset val="204"/>
        <scheme val="minor"/>
      </rPr>
      <t>(колонки Сумма заказчика - сумма перевозчик)/97*100</t>
    </r>
  </si>
  <si>
    <r>
      <t xml:space="preserve">Если Перевозчик работает Без НДС и с 5%, то расчет колонки </t>
    </r>
    <r>
      <rPr>
        <b/>
        <sz val="11"/>
        <color theme="1"/>
        <rFont val="Calibri"/>
        <family val="2"/>
        <charset val="204"/>
        <scheme val="minor"/>
      </rPr>
      <t>(Сумма заказчика - сумма перевозчика)/97*100</t>
    </r>
  </si>
  <si>
    <t>Создать внешний отчет с доработанными колонками "Отчет по менеджера (Экспедиция)"</t>
  </si>
  <si>
    <t>Виталий 89276793641@mail.ru</t>
  </si>
  <si>
    <t>ВИНН (Фортис)</t>
  </si>
  <si>
    <t>Давлетшина Л.Т</t>
  </si>
  <si>
    <t xml:space="preserve">Добавить внешний отчет с доработанными колонками </t>
  </si>
  <si>
    <t>Критерии приема работы'!A1</t>
  </si>
  <si>
    <t>с НДС 5% в т.ч</t>
  </si>
  <si>
    <t>Создание внешнего отчета и тестирование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</si>
</sst>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rgb="FF003F2F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AEBB3"/>
        <bgColor auto="1"/>
      </patternFill>
    </fill>
    <fill>
      <patternFill patternType="solid">
        <fgColor rgb="FFF0F6EF"/>
        <bgColor auto="1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Protection="0"/>
    <xf numFmtId="0" fontId="12" fillId="0" borderId="0"/>
    <xf numFmtId="0" fontId="5" fillId="0" borderId="0"/>
  </cellStyleXfs>
  <cellXfs count="109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 shrinkToFit="1"/>
    </xf>
    <xf numFmtId="49" fontId="9" fillId="0" borderId="0" xfId="2" applyNumberFormat="1" applyFont="1" applyAlignment="1">
      <alignment horizontal="center"/>
    </xf>
    <xf numFmtId="49" fontId="9" fillId="0" borderId="1" xfId="2" applyNumberFormat="1" applyFont="1" applyBorder="1" applyAlignment="1">
      <alignment horizontal="center"/>
    </xf>
    <xf numFmtId="49" fontId="9" fillId="0" borderId="2" xfId="2" applyNumberFormat="1" applyFont="1" applyBorder="1" applyAlignment="1">
      <alignment horizontal="right"/>
    </xf>
    <xf numFmtId="49" fontId="11" fillId="0" borderId="2" xfId="2" applyNumberFormat="1" applyFont="1" applyBorder="1" applyAlignment="1">
      <alignment horizontal="left"/>
    </xf>
    <xf numFmtId="0" fontId="12" fillId="0" borderId="6" xfId="2" applyBorder="1"/>
    <xf numFmtId="0" fontId="10" fillId="0" borderId="7" xfId="2" applyFont="1" applyBorder="1" applyAlignment="1">
      <alignment horizontal="right"/>
    </xf>
    <xf numFmtId="49" fontId="10" fillId="2" borderId="1" xfId="2" applyNumberFormat="1" applyFont="1" applyFill="1" applyBorder="1" applyAlignment="1">
      <alignment horizontal="center" wrapText="1"/>
    </xf>
    <xf numFmtId="0" fontId="10" fillId="2" borderId="2" xfId="2" applyFont="1" applyFill="1" applyBorder="1" applyAlignment="1">
      <alignment horizontal="center" wrapText="1"/>
    </xf>
    <xf numFmtId="49" fontId="12" fillId="0" borderId="9" xfId="2" applyNumberFormat="1" applyBorder="1"/>
    <xf numFmtId="0" fontId="0" fillId="0" borderId="10" xfId="0" applyBorder="1" applyAlignment="1">
      <alignment wrapText="1"/>
    </xf>
    <xf numFmtId="0" fontId="4" fillId="0" borderId="10" xfId="1" quotePrefix="1" applyBorder="1"/>
    <xf numFmtId="0" fontId="12" fillId="0" borderId="10" xfId="2" applyBorder="1" applyAlignment="1">
      <alignment wrapText="1"/>
    </xf>
    <xf numFmtId="49" fontId="12" fillId="0" borderId="12" xfId="2" applyNumberFormat="1" applyBorder="1"/>
    <xf numFmtId="0" fontId="12" fillId="0" borderId="13" xfId="2" applyBorder="1" applyAlignment="1">
      <alignment wrapText="1"/>
    </xf>
    <xf numFmtId="0" fontId="4" fillId="0" borderId="13" xfId="1" applyBorder="1"/>
    <xf numFmtId="0" fontId="10" fillId="0" borderId="13" xfId="2" applyFont="1" applyBorder="1" applyAlignment="1">
      <alignment horizontal="right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9" fontId="7" fillId="0" borderId="18" xfId="0" applyNumberFormat="1" applyFont="1" applyBorder="1" applyAlignment="1">
      <alignment wrapText="1" shrinkToFit="1"/>
    </xf>
    <xf numFmtId="49" fontId="7" fillId="0" borderId="0" xfId="0" applyNumberFormat="1" applyFont="1" applyAlignment="1">
      <alignment wrapText="1" shrinkToFit="1"/>
    </xf>
    <xf numFmtId="49" fontId="7" fillId="0" borderId="19" xfId="0" applyNumberFormat="1" applyFont="1" applyBorder="1" applyAlignment="1">
      <alignment wrapText="1" shrinkToFit="1"/>
    </xf>
    <xf numFmtId="49" fontId="9" fillId="0" borderId="3" xfId="2" applyNumberFormat="1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10" fillId="3" borderId="3" xfId="2" applyFont="1" applyFill="1" applyBorder="1" applyAlignment="1">
      <alignment horizontal="center" wrapText="1"/>
    </xf>
    <xf numFmtId="0" fontId="10" fillId="4" borderId="2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2" fillId="0" borderId="23" xfId="2" applyBorder="1"/>
    <xf numFmtId="0" fontId="10" fillId="0" borderId="24" xfId="2" applyFont="1" applyBorder="1"/>
    <xf numFmtId="0" fontId="0" fillId="0" borderId="13" xfId="0" applyBorder="1"/>
    <xf numFmtId="0" fontId="10" fillId="0" borderId="14" xfId="0" applyFont="1" applyBorder="1"/>
    <xf numFmtId="0" fontId="0" fillId="0" borderId="0" xfId="0" applyAlignment="1">
      <alignment horizontal="left"/>
    </xf>
    <xf numFmtId="1" fontId="0" fillId="6" borderId="28" xfId="0" applyNumberFormat="1" applyFill="1" applyBorder="1" applyAlignment="1">
      <alignment horizontal="right" vertical="top"/>
    </xf>
    <xf numFmtId="4" fontId="0" fillId="6" borderId="28" xfId="0" applyNumberForma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14" fillId="5" borderId="29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1" fontId="0" fillId="0" borderId="28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2" fontId="0" fillId="0" borderId="28" xfId="0" applyNumberFormat="1" applyBorder="1" applyAlignment="1">
      <alignment horizontal="right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0" fillId="0" borderId="30" xfId="0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center"/>
    </xf>
    <xf numFmtId="49" fontId="9" fillId="0" borderId="3" xfId="2" applyNumberFormat="1" applyFont="1" applyBorder="1" applyAlignment="1">
      <alignment horizontal="center"/>
    </xf>
    <xf numFmtId="49" fontId="9" fillId="0" borderId="4" xfId="2" applyNumberFormat="1" applyFont="1" applyBorder="1" applyAlignment="1">
      <alignment horizontal="center"/>
    </xf>
    <xf numFmtId="0" fontId="13" fillId="0" borderId="7" xfId="2" applyFont="1" applyBorder="1" applyAlignment="1">
      <alignment horizontal="left" wrapText="1"/>
    </xf>
    <xf numFmtId="0" fontId="13" fillId="0" borderId="15" xfId="2" applyFont="1" applyBorder="1" applyAlignment="1">
      <alignment horizontal="left" wrapText="1"/>
    </xf>
    <xf numFmtId="0" fontId="11" fillId="0" borderId="7" xfId="2" applyFont="1" applyBorder="1" applyAlignment="1">
      <alignment horizontal="left" wrapText="1"/>
    </xf>
    <xf numFmtId="0" fontId="11" fillId="0" borderId="15" xfId="2" applyFont="1" applyBorder="1" applyAlignment="1">
      <alignment horizontal="left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4" fillId="5" borderId="25" xfId="0" applyFont="1" applyFill="1" applyBorder="1" applyAlignment="1">
      <alignment horizontal="left" vertical="top" wrapText="1"/>
    </xf>
    <xf numFmtId="0" fontId="14" fillId="5" borderId="26" xfId="0" applyFont="1" applyFill="1" applyBorder="1" applyAlignment="1">
      <alignment horizontal="left" vertical="top" wrapText="1"/>
    </xf>
    <xf numFmtId="0" fontId="14" fillId="5" borderId="27" xfId="0" applyFont="1" applyFill="1" applyBorder="1" applyAlignment="1">
      <alignment horizontal="left" vertical="top" wrapText="1"/>
    </xf>
    <xf numFmtId="0" fontId="14" fillId="5" borderId="29" xfId="0" applyFont="1" applyFill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 indent="4"/>
    </xf>
    <xf numFmtId="49" fontId="6" fillId="0" borderId="18" xfId="0" applyNumberFormat="1" applyFont="1" applyBorder="1" applyAlignment="1">
      <alignment horizontal="left" wrapText="1" shrinkToFit="1"/>
    </xf>
    <xf numFmtId="49" fontId="6" fillId="0" borderId="0" xfId="0" applyNumberFormat="1" applyFont="1" applyAlignment="1">
      <alignment horizontal="left" wrapText="1" shrinkToFit="1"/>
    </xf>
    <xf numFmtId="49" fontId="6" fillId="0" borderId="19" xfId="0" applyNumberFormat="1" applyFont="1" applyBorder="1" applyAlignment="1">
      <alignment horizontal="left" wrapText="1" shrinkToFit="1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8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7" fillId="0" borderId="21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 shrinkToFit="1"/>
    </xf>
    <xf numFmtId="0" fontId="1" fillId="0" borderId="3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" fillId="0" borderId="10" xfId="2" applyFont="1" applyBorder="1" applyAlignment="1">
      <alignment wrapText="1"/>
    </xf>
    <xf numFmtId="0" fontId="1" fillId="0" borderId="0" xfId="0" applyFont="1"/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546063</xdr:colOff>
      <xdr:row>1</xdr:row>
      <xdr:rowOff>54125</xdr:rowOff>
    </xdr:from>
    <xdr:to>
      <xdr:col>12</xdr:col>
      <xdr:colOff>22749</xdr:colOff>
      <xdr:row>11</xdr:row>
      <xdr:rowOff>91654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91622" y="233419"/>
          <a:ext cx="7095005" cy="183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45"/>
  <sheetViews>
    <sheetView topLeftCell="A22" zoomScale="85" zoomScaleNormal="85" workbookViewId="0">
      <selection activeCell="L26" sqref="L26"/>
    </sheetView>
  </sheetViews>
  <sheetFormatPr defaultRowHeight="14.4" x14ac:dyDescent="0.3"/>
  <cols>
    <col min="1" max="1" width="13.6640625" customWidth="1"/>
    <col min="2" max="2" width="4.33203125" customWidth="1"/>
    <col min="3" max="3" width="19.77734375" customWidth="1"/>
    <col min="4" max="4" width="22.21875" customWidth="1"/>
    <col min="5" max="5" width="12.44140625" customWidth="1"/>
    <col min="6" max="6" width="9.33203125" customWidth="1"/>
    <col min="7" max="7" width="2" customWidth="1"/>
    <col min="8" max="8" width="23.6640625" customWidth="1"/>
    <col min="9" max="9" width="5.33203125" customWidth="1"/>
    <col min="10" max="10" width="12.109375" customWidth="1"/>
    <col min="11" max="11" width="13.5546875" bestFit="1" customWidth="1"/>
    <col min="12" max="12" width="10.33203125" bestFit="1" customWidth="1"/>
    <col min="13" max="13" width="11.88671875" bestFit="1" customWidth="1"/>
    <col min="14" max="14" width="13.6640625" customWidth="1"/>
    <col min="15" max="15" width="11.109375" customWidth="1"/>
    <col min="18" max="18" width="15.88671875" customWidth="1"/>
    <col min="29" max="29" width="10.5546875" bestFit="1" customWidth="1"/>
  </cols>
  <sheetData>
    <row r="2" spans="3:27" x14ac:dyDescent="0.3">
      <c r="C2" s="20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3:27" x14ac:dyDescent="0.3">
      <c r="C3" s="23"/>
      <c r="M3" s="24"/>
    </row>
    <row r="4" spans="3:27" x14ac:dyDescent="0.3">
      <c r="C4" s="23"/>
      <c r="M4" s="24"/>
    </row>
    <row r="5" spans="3:27" x14ac:dyDescent="0.3">
      <c r="C5" s="23"/>
      <c r="M5" s="24"/>
    </row>
    <row r="6" spans="3:27" x14ac:dyDescent="0.3">
      <c r="C6" s="23"/>
      <c r="M6" s="24"/>
    </row>
    <row r="7" spans="3:27" x14ac:dyDescent="0.3">
      <c r="C7" s="23"/>
      <c r="M7" s="24"/>
    </row>
    <row r="8" spans="3:27" x14ac:dyDescent="0.3">
      <c r="C8" s="23"/>
      <c r="M8" s="24"/>
    </row>
    <row r="9" spans="3:27" x14ac:dyDescent="0.3">
      <c r="C9" s="23"/>
      <c r="M9" s="24"/>
    </row>
    <row r="10" spans="3:27" x14ac:dyDescent="0.3">
      <c r="C10" s="23"/>
      <c r="M10" s="24"/>
    </row>
    <row r="11" spans="3:27" x14ac:dyDescent="0.3">
      <c r="C11" s="23"/>
      <c r="M11" s="24"/>
    </row>
    <row r="12" spans="3:27" ht="87.6" customHeight="1" x14ac:dyDescent="0.3">
      <c r="C12" s="80" t="s"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3:27" ht="14.4" customHeight="1" x14ac:dyDescent="0.3"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7"/>
    </row>
    <row r="14" spans="3:27" ht="18" x14ac:dyDescent="0.35">
      <c r="C14" s="83" t="s">
        <v>1</v>
      </c>
      <c r="D14" s="84"/>
      <c r="E14" s="84"/>
      <c r="F14" s="84"/>
      <c r="G14" s="84"/>
      <c r="H14" s="84"/>
      <c r="I14" s="84"/>
      <c r="J14" s="84"/>
      <c r="K14" s="84"/>
      <c r="L14" s="84"/>
      <c r="M14" s="8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3:27" x14ac:dyDescent="0.3">
      <c r="C15" s="86" t="s">
        <v>2</v>
      </c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3:27" ht="30" customHeight="1" x14ac:dyDescent="0.3">
      <c r="C16" s="89" t="s">
        <v>3</v>
      </c>
      <c r="D16" s="90"/>
      <c r="E16" s="90"/>
      <c r="F16" s="90"/>
      <c r="G16" s="90"/>
      <c r="H16" s="90"/>
      <c r="I16" s="90"/>
      <c r="J16" s="90"/>
      <c r="K16" s="90"/>
      <c r="L16" s="90"/>
      <c r="M16" s="9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29.4" customHeight="1" x14ac:dyDescent="0.3">
      <c r="C17" s="92" t="s">
        <v>4</v>
      </c>
      <c r="D17" s="93"/>
      <c r="E17" s="93"/>
      <c r="F17" s="93"/>
      <c r="G17" s="93"/>
      <c r="H17" s="93"/>
      <c r="I17" s="93"/>
      <c r="J17" s="93"/>
      <c r="K17" s="93"/>
      <c r="L17" s="93"/>
      <c r="M17" s="9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9" spans="2:27" ht="15.6" x14ac:dyDescent="0.3">
      <c r="C19" s="69" t="s">
        <v>47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2:27" ht="24.6" customHeight="1" thickBot="1" x14ac:dyDescent="0.35">
      <c r="C20" s="53" t="s">
        <v>50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2:27" ht="29.4" customHeight="1" thickBot="1" x14ac:dyDescent="0.35">
      <c r="C21" s="55" t="s">
        <v>44</v>
      </c>
      <c r="D21" s="70" t="s">
        <v>45</v>
      </c>
      <c r="E21" s="70"/>
      <c r="F21" s="70"/>
      <c r="G21" s="70"/>
      <c r="H21" s="70"/>
      <c r="I21" s="70"/>
      <c r="J21" s="51"/>
      <c r="K21" s="51"/>
      <c r="L21" s="51"/>
      <c r="M21" s="51"/>
    </row>
    <row r="22" spans="2:27" ht="29.4" customHeight="1" x14ac:dyDescent="0.3">
      <c r="C22" s="65" t="s">
        <v>24</v>
      </c>
      <c r="D22" s="95" t="s">
        <v>51</v>
      </c>
      <c r="E22" s="71"/>
      <c r="F22" s="71"/>
      <c r="G22" s="71"/>
      <c r="H22" s="71"/>
      <c r="I22" s="71"/>
    </row>
    <row r="23" spans="2:27" ht="29.4" customHeight="1" x14ac:dyDescent="0.3">
      <c r="C23" s="66"/>
      <c r="D23" s="96" t="s">
        <v>52</v>
      </c>
      <c r="E23" s="63"/>
      <c r="F23" s="63"/>
      <c r="G23" s="63"/>
      <c r="H23" s="63"/>
      <c r="I23" s="64"/>
    </row>
    <row r="24" spans="2:27" ht="29.4" customHeight="1" x14ac:dyDescent="0.3">
      <c r="C24" s="67"/>
      <c r="D24" s="96" t="s">
        <v>53</v>
      </c>
      <c r="E24" s="63"/>
      <c r="F24" s="63"/>
      <c r="G24" s="63"/>
      <c r="H24" s="63"/>
      <c r="I24" s="64"/>
    </row>
    <row r="25" spans="2:27" ht="29.4" customHeight="1" x14ac:dyDescent="0.3">
      <c r="C25" s="68" t="s">
        <v>46</v>
      </c>
      <c r="D25" s="96" t="s">
        <v>54</v>
      </c>
      <c r="E25" s="101"/>
      <c r="F25" s="101"/>
      <c r="G25" s="101"/>
      <c r="H25" s="101"/>
      <c r="I25" s="102"/>
    </row>
    <row r="26" spans="2:27" ht="29.4" customHeight="1" x14ac:dyDescent="0.3">
      <c r="C26" s="66"/>
      <c r="D26" s="103" t="s">
        <v>55</v>
      </c>
      <c r="E26" s="104"/>
      <c r="F26" s="104"/>
      <c r="G26" s="104"/>
      <c r="H26" s="104"/>
      <c r="I26" s="105"/>
    </row>
    <row r="27" spans="2:27" x14ac:dyDescent="0.3">
      <c r="C27" s="67"/>
      <c r="D27" s="106"/>
      <c r="E27" s="107"/>
      <c r="F27" s="107"/>
      <c r="G27" s="107"/>
      <c r="H27" s="107"/>
      <c r="I27" s="108"/>
    </row>
    <row r="28" spans="2:27" x14ac:dyDescent="0.3">
      <c r="C28" s="52" t="s">
        <v>26</v>
      </c>
      <c r="D28" s="73" t="s">
        <v>48</v>
      </c>
      <c r="E28" s="74"/>
      <c r="F28" s="74"/>
      <c r="G28" s="74"/>
      <c r="H28" s="74"/>
      <c r="I28" s="74"/>
    </row>
    <row r="29" spans="2:27" x14ac:dyDescent="0.3">
      <c r="B29" s="42"/>
      <c r="C29" s="52" t="s">
        <v>27</v>
      </c>
      <c r="D29" s="73" t="s">
        <v>49</v>
      </c>
      <c r="E29" s="74"/>
      <c r="F29" s="74"/>
      <c r="G29" s="74"/>
      <c r="H29" s="74"/>
      <c r="I29" s="74"/>
    </row>
    <row r="30" spans="2:27" x14ac:dyDescent="0.3">
      <c r="B30" s="42"/>
      <c r="C30" s="54"/>
      <c r="D30" s="54"/>
      <c r="E30" s="45"/>
      <c r="F30" s="45"/>
      <c r="G30" s="45"/>
      <c r="H30" s="45"/>
      <c r="I30" s="45"/>
    </row>
    <row r="31" spans="2:27" x14ac:dyDescent="0.3">
      <c r="B31" s="45" t="s">
        <v>32</v>
      </c>
      <c r="C31" s="45"/>
      <c r="D31" s="45" t="s">
        <v>33</v>
      </c>
      <c r="E31" s="45"/>
      <c r="F31" s="45"/>
      <c r="G31" s="42"/>
      <c r="H31" s="42"/>
      <c r="I31" s="42"/>
      <c r="J31" s="42"/>
      <c r="K31" s="42"/>
      <c r="L31" s="42"/>
      <c r="M31" s="42"/>
      <c r="N31" s="42"/>
      <c r="O31" s="42"/>
    </row>
    <row r="32" spans="2:27" x14ac:dyDescent="0.3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2:17" x14ac:dyDescent="0.3">
      <c r="B33" s="78" t="s">
        <v>34</v>
      </c>
      <c r="C33" s="78"/>
      <c r="D33" s="78"/>
      <c r="E33" s="78"/>
      <c r="F33" s="78"/>
      <c r="G33" s="78"/>
      <c r="H33" s="78"/>
      <c r="I33" s="75" t="s">
        <v>21</v>
      </c>
      <c r="J33" s="75" t="s">
        <v>22</v>
      </c>
      <c r="K33" s="75" t="s">
        <v>23</v>
      </c>
      <c r="L33" s="75" t="s">
        <v>24</v>
      </c>
      <c r="M33" s="75" t="s">
        <v>25</v>
      </c>
      <c r="N33" s="75" t="s">
        <v>26</v>
      </c>
      <c r="O33" s="75" t="s">
        <v>27</v>
      </c>
    </row>
    <row r="34" spans="2:17" x14ac:dyDescent="0.3">
      <c r="B34" s="78" t="s">
        <v>35</v>
      </c>
      <c r="C34" s="78"/>
      <c r="D34" s="78"/>
      <c r="E34" s="78"/>
      <c r="F34" s="78"/>
      <c r="G34" s="78"/>
      <c r="H34" s="78"/>
      <c r="I34" s="76"/>
      <c r="J34" s="76"/>
      <c r="K34" s="76"/>
      <c r="L34" s="76"/>
      <c r="M34" s="76"/>
      <c r="N34" s="76"/>
      <c r="O34" s="76"/>
    </row>
    <row r="35" spans="2:17" x14ac:dyDescent="0.3">
      <c r="B35" s="78" t="s">
        <v>36</v>
      </c>
      <c r="C35" s="78"/>
      <c r="D35" s="78"/>
      <c r="E35" s="78"/>
      <c r="F35" s="78"/>
      <c r="G35" s="78"/>
      <c r="H35" s="78"/>
      <c r="I35" s="76"/>
      <c r="J35" s="76"/>
      <c r="K35" s="76"/>
      <c r="L35" s="76"/>
      <c r="M35" s="76"/>
      <c r="N35" s="76"/>
      <c r="O35" s="76"/>
    </row>
    <row r="36" spans="2:17" x14ac:dyDescent="0.3">
      <c r="B36" s="78" t="s">
        <v>37</v>
      </c>
      <c r="C36" s="78"/>
      <c r="D36" s="78"/>
      <c r="E36" s="78"/>
      <c r="F36" s="78"/>
      <c r="G36" s="78"/>
      <c r="H36" s="46" t="s">
        <v>38</v>
      </c>
      <c r="I36" s="77"/>
      <c r="J36" s="77"/>
      <c r="K36" s="77"/>
      <c r="L36" s="77"/>
      <c r="M36" s="77"/>
      <c r="N36" s="77"/>
      <c r="O36" s="77"/>
    </row>
    <row r="37" spans="2:17" x14ac:dyDescent="0.3">
      <c r="B37" s="79" t="s">
        <v>39</v>
      </c>
      <c r="C37" s="79"/>
      <c r="D37" s="79"/>
      <c r="E37" s="79"/>
      <c r="F37" s="79"/>
      <c r="G37" s="79"/>
      <c r="H37" s="79"/>
      <c r="I37" s="43"/>
      <c r="J37" s="44"/>
      <c r="K37" s="44"/>
      <c r="L37" s="44"/>
      <c r="M37" s="44"/>
      <c r="N37" s="44"/>
      <c r="O37" s="44"/>
    </row>
    <row r="38" spans="2:17" ht="28.8" x14ac:dyDescent="0.3">
      <c r="B38" s="72" t="s">
        <v>40</v>
      </c>
      <c r="C38" s="72"/>
      <c r="D38" s="72"/>
      <c r="E38" s="72"/>
      <c r="F38" s="72"/>
      <c r="G38" s="72"/>
      <c r="H38" s="47" t="s">
        <v>41</v>
      </c>
      <c r="I38" s="48">
        <v>1</v>
      </c>
      <c r="J38" s="49">
        <v>40000</v>
      </c>
      <c r="K38" s="49">
        <v>36000</v>
      </c>
      <c r="L38" s="50" t="s">
        <v>28</v>
      </c>
      <c r="M38" s="49">
        <f>J38-K38/97*100</f>
        <v>2886.5979381443321</v>
      </c>
      <c r="N38" s="49">
        <f>M38/2.5</f>
        <v>1154.6391752577329</v>
      </c>
      <c r="O38" s="49">
        <f>M38-N38</f>
        <v>1731.9587628865993</v>
      </c>
      <c r="P38" s="97" t="s">
        <v>29</v>
      </c>
    </row>
    <row r="39" spans="2:17" ht="28.8" x14ac:dyDescent="0.3">
      <c r="B39" s="72" t="s">
        <v>42</v>
      </c>
      <c r="C39" s="72"/>
      <c r="D39" s="72"/>
      <c r="E39" s="72"/>
      <c r="F39" s="72"/>
      <c r="G39" s="72"/>
      <c r="H39" s="47" t="s">
        <v>43</v>
      </c>
      <c r="I39" s="48">
        <v>1</v>
      </c>
      <c r="J39" s="49">
        <v>200000</v>
      </c>
      <c r="K39" s="49">
        <v>150000</v>
      </c>
      <c r="L39" s="49">
        <f>K39*1.22</f>
        <v>183000</v>
      </c>
      <c r="M39" s="49">
        <f>J39-L39/97*100</f>
        <v>11340.206185567018</v>
      </c>
      <c r="N39" s="49">
        <f>M39/2.5</f>
        <v>4536.0824742268069</v>
      </c>
      <c r="O39" s="49">
        <f>M39-N39</f>
        <v>6804.1237113402112</v>
      </c>
      <c r="P39" s="97" t="s">
        <v>30</v>
      </c>
    </row>
    <row r="40" spans="2:17" ht="28.8" x14ac:dyDescent="0.3">
      <c r="B40" s="42"/>
      <c r="C40" s="42"/>
      <c r="D40" s="42"/>
      <c r="E40" s="42"/>
      <c r="F40" s="42"/>
      <c r="G40" s="42"/>
      <c r="H40" s="47" t="s">
        <v>43</v>
      </c>
      <c r="I40" s="48">
        <v>1</v>
      </c>
      <c r="J40" s="49">
        <v>200000</v>
      </c>
      <c r="K40" s="49">
        <v>150000</v>
      </c>
      <c r="L40" s="49">
        <f>K40*1.17</f>
        <v>175500</v>
      </c>
      <c r="M40" s="49">
        <f>J40-L40/97*100</f>
        <v>19072.164948453603</v>
      </c>
      <c r="N40" s="49">
        <f>M40/2.5</f>
        <v>7628.8659793814413</v>
      </c>
      <c r="O40" s="49">
        <f>M40-N40</f>
        <v>11443.298969072162</v>
      </c>
      <c r="P40" s="98" t="s">
        <v>31</v>
      </c>
      <c r="Q40" s="42"/>
    </row>
    <row r="41" spans="2:17" x14ac:dyDescent="0.3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2:17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2:17" x14ac:dyDescent="0.3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7" x14ac:dyDescent="0.3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7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</sheetData>
  <mergeCells count="30">
    <mergeCell ref="B34:H34"/>
    <mergeCell ref="B35:H35"/>
    <mergeCell ref="B36:G36"/>
    <mergeCell ref="B37:H37"/>
    <mergeCell ref="C12:M12"/>
    <mergeCell ref="C14:M14"/>
    <mergeCell ref="C15:M15"/>
    <mergeCell ref="C16:M16"/>
    <mergeCell ref="C17:M17"/>
    <mergeCell ref="D26:I27"/>
    <mergeCell ref="C19:O19"/>
    <mergeCell ref="D21:I21"/>
    <mergeCell ref="D22:I22"/>
    <mergeCell ref="B38:G38"/>
    <mergeCell ref="B39:G39"/>
    <mergeCell ref="D28:I28"/>
    <mergeCell ref="D29:I29"/>
    <mergeCell ref="K33:K36"/>
    <mergeCell ref="L33:L36"/>
    <mergeCell ref="M33:M36"/>
    <mergeCell ref="N33:N36"/>
    <mergeCell ref="O33:O36"/>
    <mergeCell ref="B33:H33"/>
    <mergeCell ref="I33:I36"/>
    <mergeCell ref="J33:J36"/>
    <mergeCell ref="D23:I23"/>
    <mergeCell ref="D24:I24"/>
    <mergeCell ref="C22:C24"/>
    <mergeCell ref="C25:C27"/>
    <mergeCell ref="D25:I25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tabSelected="1" workbookViewId="0">
      <selection activeCell="C13" sqref="C13"/>
    </sheetView>
  </sheetViews>
  <sheetFormatPr defaultRowHeight="14.4" x14ac:dyDescent="0.3"/>
  <cols>
    <col min="2" max="2" width="18.5546875" customWidth="1"/>
    <col min="3" max="3" width="77.21875" customWidth="1"/>
    <col min="4" max="4" width="30.5546875" customWidth="1"/>
    <col min="5" max="5" width="9.109375" bestFit="1" customWidth="1"/>
    <col min="6" max="6" width="7.6640625" bestFit="1" customWidth="1"/>
    <col min="7" max="7" width="18.88671875" bestFit="1" customWidth="1"/>
  </cols>
  <sheetData>
    <row r="1" spans="2:9" ht="15.6" x14ac:dyDescent="0.3">
      <c r="B1" s="56" t="s">
        <v>56</v>
      </c>
      <c r="C1" s="56"/>
      <c r="D1" s="56"/>
      <c r="E1" s="56"/>
      <c r="F1" s="56"/>
      <c r="G1" s="56"/>
    </row>
    <row r="2" spans="2:9" ht="16.2" thickBot="1" x14ac:dyDescent="0.35">
      <c r="B2" s="4"/>
      <c r="C2" s="4"/>
      <c r="D2" s="4"/>
      <c r="E2" s="4"/>
      <c r="F2" s="4"/>
      <c r="G2" s="4"/>
    </row>
    <row r="3" spans="2:9" ht="15.6" x14ac:dyDescent="0.3">
      <c r="B3" s="5"/>
      <c r="C3" s="6" t="s">
        <v>5</v>
      </c>
      <c r="D3" s="7" t="s">
        <v>57</v>
      </c>
      <c r="E3" s="57" t="s">
        <v>6</v>
      </c>
      <c r="F3" s="58"/>
      <c r="G3" s="28" t="s">
        <v>58</v>
      </c>
      <c r="H3" s="29"/>
      <c r="I3" s="30"/>
    </row>
    <row r="4" spans="2:9" ht="31.5" customHeight="1" x14ac:dyDescent="0.3">
      <c r="B4" s="8"/>
      <c r="C4" s="9" t="s">
        <v>7</v>
      </c>
      <c r="D4" s="59" t="s">
        <v>60</v>
      </c>
      <c r="E4" s="59"/>
      <c r="F4" s="59"/>
      <c r="G4" s="60"/>
      <c r="H4" s="31"/>
      <c r="I4" s="32"/>
    </row>
    <row r="5" spans="2:9" ht="16.2" thickBot="1" x14ac:dyDescent="0.35">
      <c r="B5" s="8"/>
      <c r="C5" s="9" t="s">
        <v>8</v>
      </c>
      <c r="D5" s="61" t="s">
        <v>59</v>
      </c>
      <c r="E5" s="61"/>
      <c r="F5" s="61"/>
      <c r="G5" s="62"/>
      <c r="H5" s="33"/>
      <c r="I5" s="34"/>
    </row>
    <row r="6" spans="2:9" ht="43.2" x14ac:dyDescent="0.3">
      <c r="B6" s="10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35" t="s">
        <v>14</v>
      </c>
      <c r="H6" s="36" t="s">
        <v>19</v>
      </c>
      <c r="I6" s="37" t="s">
        <v>20</v>
      </c>
    </row>
    <row r="7" spans="2:9" x14ac:dyDescent="0.3">
      <c r="B7" s="12" t="s">
        <v>15</v>
      </c>
      <c r="C7" s="13" t="s">
        <v>16</v>
      </c>
      <c r="D7" s="14"/>
      <c r="E7" s="15"/>
      <c r="F7" s="15"/>
      <c r="G7" s="38">
        <v>0.75</v>
      </c>
      <c r="H7" s="31"/>
      <c r="I7" s="32"/>
    </row>
    <row r="8" spans="2:9" ht="38.25" customHeight="1" x14ac:dyDescent="0.3">
      <c r="B8" s="12" t="s">
        <v>17</v>
      </c>
      <c r="C8" s="99" t="s">
        <v>63</v>
      </c>
      <c r="D8" s="14" t="s">
        <v>61</v>
      </c>
      <c r="E8" s="15"/>
      <c r="F8" s="15"/>
      <c r="G8" s="38"/>
      <c r="H8" s="31"/>
      <c r="I8" s="32"/>
    </row>
    <row r="9" spans="2:9" ht="15" thickBot="1" x14ac:dyDescent="0.35">
      <c r="B9" s="16"/>
      <c r="C9" s="17"/>
      <c r="D9" s="18"/>
      <c r="E9" s="17"/>
      <c r="F9" s="19" t="s">
        <v>18</v>
      </c>
      <c r="G9" s="39">
        <f>SUM(G7:G8)</f>
        <v>0.75</v>
      </c>
      <c r="H9" s="40">
        <v>4725</v>
      </c>
      <c r="I9" s="41">
        <f>G9*H9</f>
        <v>3543.75</v>
      </c>
    </row>
    <row r="10" spans="2:9" x14ac:dyDescent="0.3">
      <c r="H10" s="100" t="s">
        <v>62</v>
      </c>
    </row>
  </sheetData>
  <mergeCells count="4">
    <mergeCell ref="B1:G1"/>
    <mergeCell ref="E3:F3"/>
    <mergeCell ref="D4:G4"/>
    <mergeCell ref="D5:G5"/>
  </mergeCells>
  <hyperlinks>
    <hyperlink ref="D8" location="'Критерии приема работы'!A1" display="'Критерии приема работы'!A1" xr:uid="{5E7A8CAA-1063-4272-A3DC-CDAF8FA42AD5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приема работы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3406</dc:creator>
  <cp:lastModifiedBy>admin</cp:lastModifiedBy>
  <cp:revision>1</cp:revision>
  <dcterms:created xsi:type="dcterms:W3CDTF">2015-06-05T18:19:34Z</dcterms:created>
  <dcterms:modified xsi:type="dcterms:W3CDTF">2026-04-23T07:09:22Z</dcterms:modified>
</cp:coreProperties>
</file>